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E:\Users\jws17163\Desktop\06　経営戦略関係\03　経営比較表・分析表（五泉市）\R5.1.11照会（R3経営比較分析表の分析）\14_五泉市\"/>
    </mc:Choice>
  </mc:AlternateContent>
  <xr:revisionPtr revIDLastSave="0" documentId="13_ncr:1_{CD08B20C-190E-42A6-A3EE-88E1AC954097}" xr6:coauthVersionLast="44" xr6:coauthVersionMax="44" xr10:uidLastSave="{00000000-0000-0000-0000-000000000000}"/>
  <workbookProtection workbookAlgorithmName="SHA-512" workbookHashValue="m4YrRe6ly6PTLKXQ9Y0svKon76VoTPblx9tXRVugAb/FlaYpm4h5/c8Wn0kDTiDsvs5aQTOJvlOShQWHQSV43Q==" workbookSaltValue="QPP6zIG+NBDqR076M4Dleg==" workbookSpinCount="100000" lockStructure="1"/>
  <bookViews>
    <workbookView xWindow="-120" yWindow="-120" windowWidth="20730" windowHeight="1131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W10" i="4"/>
  <c r="P10" i="4"/>
  <c r="I10" i="4"/>
  <c r="BB8" i="4"/>
  <c r="AT8" i="4"/>
  <c r="AL8" i="4"/>
  <c r="AD8" i="4"/>
  <c r="W8" i="4"/>
  <c r="P8" i="4"/>
  <c r="I8" i="4"/>
  <c r="B8" i="4"/>
  <c r="B6" i="4"/>
</calcChain>
</file>

<file path=xl/sharedStrings.xml><?xml version="1.0" encoding="utf-8"?>
<sst xmlns="http://schemas.openxmlformats.org/spreadsheetml/2006/main" count="228" uniqueCount="114">
  <si>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</si>
  <si>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</si>
  <si>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</si>
  <si>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</si>
  <si>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</si>
  <si>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</si>
  <si>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</si>
  <si>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</si>
  <si>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</si>
  <si>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</si>
  <si>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</si>
  <si>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</si>
  <si>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</si>
  <si>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</si>
  <si>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</si>
  <si>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</si>
  <si>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</si>
  <si>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</si>
  <si>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</si>
  <si>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</si>
  <si>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</si>
  <si>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</si>
  <si>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</si>
  <si>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</si>
  <si>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</si>
  <si>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</si>
  <si>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</si>
  <si>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</si>
  <si>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</si>
  <si>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</si>
  <si>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</si>
  <si>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</si>
  <si>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</si>
  <si>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</si>
  <si>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</si>
  <si>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</si>
  <si>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</si>
  <si>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</si>
  <si>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</si>
  <si>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</si>
  <si>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</si>
  <si>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</si>
  <si>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</si>
  <si>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</si>
  <si>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</si>
  <si>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</si>
  <si>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</si>
  <si>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</si>
  <si>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</si>
  <si>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</si>
  <si>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</si>
  <si>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</si>
  <si>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</si>
  <si>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</si>
  <si>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</si>
  <si>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</si>
  <si>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</si>
  <si>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</si>
  <si>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</si>
  <si>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</si>
  <si>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</si>
  <si>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</si>
  <si>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</si>
  <si>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</si>
  <si>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</si>
  <si>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</si>
  <si>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</si>
  <si>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</si>
  <si>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</si>
  <si>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</si>
  <si>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</si>
  <si>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</si>
  <si>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</si>
  <si>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</si>
  <si>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</si>
  <si>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</si>
  <si>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</si>
  <si>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</si>
  <si>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</si>
  <si>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</si>
  <si>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</si>
  <si>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</si>
  <si>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</si>
  <si>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</si>
  <si>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</si>
  <si>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</si>
  <si>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</si>
  <si>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</si>
  <si>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</si>
  <si>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</si>
  <si>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</si>
  <si>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</si>
  <si>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</si>
  <si>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五泉市</t>
  </si>
  <si>
    <t>法適用</t>
  </si>
  <si>
    <t>水道事業</t>
  </si>
  <si>
    <t>末端給水事業</t>
  </si>
  <si>
    <t>A5</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</si>
  <si>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</si>
  <si>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</si>
  <si>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</si>
  <si>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</si>
  <si>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</si>
  <si>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</si>
  <si>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</si>
  <si>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</si>
  <si>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</si>
  <si>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</si>
  <si>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</si>
  <si>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</si>
  <si>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</si>
  <si>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人口減少に伴う料金収入の減少や節水型機器の普及により給水収益が減少傾向にある。厳しい財政状況にあり、一層の経費の節減に努め、健全経営を堅持していく必要がある。
また、管路の老朽化対策や耐震化による更新需要も増大するため、経営戦略を踏まえながら施設整備を進めていく必要がある。</t>
    <rPh sb="0" eb="2">
      <t>ジンコウ</t>
    </rPh>
    <rPh sb="2" eb="4">
      <t>ゲンショウ</t>
    </rPh>
    <rPh sb="5" eb="6">
      <t>トモナ</t>
    </rPh>
    <rPh sb="7" eb="9">
      <t>リョウキン</t>
    </rPh>
    <rPh sb="9" eb="11">
      <t>シュウニュウ</t>
    </rPh>
    <rPh sb="12" eb="14">
      <t>ゲンショウ</t>
    </rPh>
    <rPh sb="15" eb="18">
      <t>セッスイガタ</t>
    </rPh>
    <rPh sb="18" eb="20">
      <t>キキ</t>
    </rPh>
    <rPh sb="21" eb="23">
      <t>フキュウ</t>
    </rPh>
    <rPh sb="26" eb="28">
      <t>キュウスイ</t>
    </rPh>
    <rPh sb="28" eb="30">
      <t>シュウエキ</t>
    </rPh>
    <rPh sb="31" eb="33">
      <t>ゲンショウ</t>
    </rPh>
    <rPh sb="33" eb="35">
      <t>ケイコウ</t>
    </rPh>
    <rPh sb="39" eb="40">
      <t>キビ</t>
    </rPh>
    <rPh sb="42" eb="44">
      <t>ザイセイ</t>
    </rPh>
    <rPh sb="44" eb="46">
      <t>ジョウキョウ</t>
    </rPh>
    <rPh sb="50" eb="52">
      <t>イッソウ</t>
    </rPh>
    <rPh sb="53" eb="55">
      <t>ケイヒ</t>
    </rPh>
    <rPh sb="56" eb="58">
      <t>セツゲン</t>
    </rPh>
    <rPh sb="59" eb="60">
      <t>ツト</t>
    </rPh>
    <rPh sb="62" eb="64">
      <t>ケンゼン</t>
    </rPh>
    <rPh sb="64" eb="66">
      <t>ケイエイ</t>
    </rPh>
    <rPh sb="67" eb="69">
      <t>ケンジ</t>
    </rPh>
    <rPh sb="73" eb="75">
      <t>ヒツヨウ</t>
    </rPh>
    <rPh sb="83" eb="85">
      <t>カンロ</t>
    </rPh>
    <rPh sb="86" eb="89">
      <t>ロウキュウカ</t>
    </rPh>
    <rPh sb="89" eb="91">
      <t>タイサク</t>
    </rPh>
    <rPh sb="98" eb="100">
      <t>コウシン</t>
    </rPh>
    <rPh sb="100" eb="102">
      <t>ジュヨウ</t>
    </rPh>
    <rPh sb="103" eb="105">
      <t>ゾウダイ</t>
    </rPh>
    <rPh sb="110" eb="112">
      <t>ケイエイ</t>
    </rPh>
    <rPh sb="112" eb="114">
      <t>センリャク</t>
    </rPh>
    <rPh sb="115" eb="116">
      <t>フ</t>
    </rPh>
    <rPh sb="121" eb="123">
      <t>シセツ</t>
    </rPh>
    <rPh sb="123" eb="125">
      <t>セイビ</t>
    </rPh>
    <rPh sb="126" eb="127">
      <t>スス</t>
    </rPh>
    <rPh sb="131" eb="133">
      <t>ヒツヨウ</t>
    </rPh>
    <phoneticPr fontId="4"/>
  </si>
  <si>
    <t>①経常収支比率は、令和2年度に新型コロナウイルスに対する経済対策として、基本料金の軽減措置を実施したため100％を下回ったが、それ以外の年度では100％を上回り営業利益の確保ができている。
③流動比率は、令和2年度を除き各年度において、類似団体の平均値を上回っているものの減少傾向であり、注視する必要がある。
④企業債残高対給水収益比率は、給水収益が減少していることに加え、簡易水道統合に伴う企業債の増加が原因で上昇している。
⑤料金回収率は、下落傾向にあるが100％を超えており、給水に係る費用は給水収益で賄えている。
⑥給水原価は、類似団体の平均を下回っているものの、減価償却費の増加に伴い年々上昇している。
⑦施設利用率は、簡易水道統合に伴い施設数が増加している半面、給水人口が減少しているため低下しており、施設の統廃合など検討する必要がある。
⑧有収率は、漏水調査修繕に伴う漏水量の減少、配水管工事の減少に伴う工事排泥量が低下したため、前年度から0.72ポイント改善した。</t>
    <rPh sb="1" eb="3">
      <t>ケイジョウ</t>
    </rPh>
    <rPh sb="3" eb="5">
      <t>シュウシ</t>
    </rPh>
    <rPh sb="5" eb="7">
      <t>ヒリツ</t>
    </rPh>
    <rPh sb="9" eb="11">
      <t>レイワ</t>
    </rPh>
    <rPh sb="12" eb="14">
      <t>ネンド</t>
    </rPh>
    <rPh sb="15" eb="17">
      <t>シンガタ</t>
    </rPh>
    <rPh sb="25" eb="26">
      <t>タイ</t>
    </rPh>
    <rPh sb="28" eb="30">
      <t>ケイザイ</t>
    </rPh>
    <rPh sb="30" eb="32">
      <t>タイサク</t>
    </rPh>
    <rPh sb="36" eb="38">
      <t>キホン</t>
    </rPh>
    <rPh sb="38" eb="40">
      <t>リョウキン</t>
    </rPh>
    <rPh sb="41" eb="43">
      <t>ケイゲン</t>
    </rPh>
    <rPh sb="43" eb="45">
      <t>ソチ</t>
    </rPh>
    <rPh sb="46" eb="48">
      <t>ジッシ</t>
    </rPh>
    <rPh sb="57" eb="59">
      <t>シタマワ</t>
    </rPh>
    <rPh sb="65" eb="67">
      <t>イガイ</t>
    </rPh>
    <rPh sb="68" eb="70">
      <t>ネンド</t>
    </rPh>
    <rPh sb="77" eb="79">
      <t>ウワマワ</t>
    </rPh>
    <rPh sb="80" eb="82">
      <t>エイギョウ</t>
    </rPh>
    <rPh sb="82" eb="84">
      <t>リエキ</t>
    </rPh>
    <rPh sb="85" eb="87">
      <t>カクホ</t>
    </rPh>
    <rPh sb="96" eb="98">
      <t>リュウドウ</t>
    </rPh>
    <rPh sb="98" eb="100">
      <t>ヒリツ</t>
    </rPh>
    <rPh sb="102" eb="104">
      <t>レイワ</t>
    </rPh>
    <rPh sb="105" eb="107">
      <t>ネンド</t>
    </rPh>
    <rPh sb="108" eb="109">
      <t>ノゾ</t>
    </rPh>
    <rPh sb="110" eb="113">
      <t>カクネンド</t>
    </rPh>
    <rPh sb="118" eb="120">
      <t>ルイジ</t>
    </rPh>
    <rPh sb="120" eb="122">
      <t>ダンタイ</t>
    </rPh>
    <rPh sb="123" eb="126">
      <t>ヘイキンチ</t>
    </rPh>
    <rPh sb="127" eb="129">
      <t>ウワマワ</t>
    </rPh>
    <rPh sb="136" eb="138">
      <t>ゲンショウ</t>
    </rPh>
    <rPh sb="138" eb="140">
      <t>ケイコウ</t>
    </rPh>
    <rPh sb="144" eb="146">
      <t>チュウシ</t>
    </rPh>
    <rPh sb="148" eb="150">
      <t>ヒツヨウ</t>
    </rPh>
    <rPh sb="156" eb="158">
      <t>キギョウ</t>
    </rPh>
    <rPh sb="158" eb="159">
      <t>サイ</t>
    </rPh>
    <rPh sb="159" eb="161">
      <t>ザンダカ</t>
    </rPh>
    <rPh sb="161" eb="162">
      <t>タイ</t>
    </rPh>
    <rPh sb="162" eb="164">
      <t>キュウスイ</t>
    </rPh>
    <rPh sb="164" eb="166">
      <t>シュウエキ</t>
    </rPh>
    <rPh sb="166" eb="168">
      <t>ヒリツ</t>
    </rPh>
    <rPh sb="170" eb="172">
      <t>キュウスイ</t>
    </rPh>
    <rPh sb="172" eb="174">
      <t>シュウエキ</t>
    </rPh>
    <rPh sb="175" eb="177">
      <t>ゲンショウ</t>
    </rPh>
    <rPh sb="184" eb="185">
      <t>クワ</t>
    </rPh>
    <rPh sb="187" eb="189">
      <t>カンイ</t>
    </rPh>
    <rPh sb="189" eb="191">
      <t>スイドウ</t>
    </rPh>
    <rPh sb="191" eb="193">
      <t>トウゴウ</t>
    </rPh>
    <rPh sb="194" eb="195">
      <t>トモナ</t>
    </rPh>
    <rPh sb="196" eb="198">
      <t>キギョウ</t>
    </rPh>
    <rPh sb="198" eb="199">
      <t>サイ</t>
    </rPh>
    <rPh sb="200" eb="202">
      <t>ゾウカ</t>
    </rPh>
    <rPh sb="203" eb="205">
      <t>ゲンイン</t>
    </rPh>
    <rPh sb="206" eb="208">
      <t>ジョウショウ</t>
    </rPh>
    <rPh sb="215" eb="217">
      <t>リョウキン</t>
    </rPh>
    <rPh sb="217" eb="219">
      <t>カイシュウ</t>
    </rPh>
    <rPh sb="219" eb="220">
      <t>リツ</t>
    </rPh>
    <rPh sb="222" eb="224">
      <t>ゲラク</t>
    </rPh>
    <rPh sb="224" eb="226">
      <t>ケイコウ</t>
    </rPh>
    <rPh sb="235" eb="236">
      <t>コ</t>
    </rPh>
    <rPh sb="241" eb="243">
      <t>キュウスイ</t>
    </rPh>
    <rPh sb="244" eb="245">
      <t>カカ</t>
    </rPh>
    <rPh sb="246" eb="248">
      <t>ヒヨウ</t>
    </rPh>
    <rPh sb="249" eb="251">
      <t>キュウスイ</t>
    </rPh>
    <rPh sb="251" eb="253">
      <t>シュウエキ</t>
    </rPh>
    <rPh sb="254" eb="255">
      <t>マカナ</t>
    </rPh>
    <rPh sb="262" eb="264">
      <t>キュウスイ</t>
    </rPh>
    <rPh sb="264" eb="266">
      <t>ゲンカ</t>
    </rPh>
    <rPh sb="268" eb="270">
      <t>ルイジ</t>
    </rPh>
    <rPh sb="270" eb="272">
      <t>ダンタイ</t>
    </rPh>
    <rPh sb="273" eb="275">
      <t>ヘイキン</t>
    </rPh>
    <rPh sb="276" eb="278">
      <t>シタマワ</t>
    </rPh>
    <rPh sb="286" eb="288">
      <t>ゲンカ</t>
    </rPh>
    <rPh sb="288" eb="290">
      <t>ショウキャク</t>
    </rPh>
    <rPh sb="290" eb="291">
      <t>ヒ</t>
    </rPh>
    <rPh sb="292" eb="294">
      <t>ゾウカ</t>
    </rPh>
    <rPh sb="295" eb="296">
      <t>トモナ</t>
    </rPh>
    <rPh sb="297" eb="299">
      <t>ネンネン</t>
    </rPh>
    <rPh sb="299" eb="301">
      <t>ジョウショウ</t>
    </rPh>
    <rPh sb="308" eb="310">
      <t>シセツ</t>
    </rPh>
    <rPh sb="310" eb="312">
      <t>リヨウ</t>
    </rPh>
    <rPh sb="312" eb="313">
      <t>リツ</t>
    </rPh>
    <rPh sb="315" eb="317">
      <t>カンイ</t>
    </rPh>
    <rPh sb="317" eb="319">
      <t>スイドウ</t>
    </rPh>
    <rPh sb="319" eb="321">
      <t>トウゴウ</t>
    </rPh>
    <rPh sb="322" eb="323">
      <t>トモナ</t>
    </rPh>
    <rPh sb="324" eb="326">
      <t>シセツ</t>
    </rPh>
    <rPh sb="326" eb="327">
      <t>スウ</t>
    </rPh>
    <rPh sb="328" eb="330">
      <t>ゾウカ</t>
    </rPh>
    <rPh sb="334" eb="336">
      <t>ハンメン</t>
    </rPh>
    <rPh sb="337" eb="339">
      <t>キュウスイ</t>
    </rPh>
    <rPh sb="339" eb="341">
      <t>ジンコウ</t>
    </rPh>
    <rPh sb="342" eb="344">
      <t>ゲンショウ</t>
    </rPh>
    <rPh sb="350" eb="352">
      <t>テイカ</t>
    </rPh>
    <rPh sb="357" eb="359">
      <t>シセツ</t>
    </rPh>
    <rPh sb="360" eb="363">
      <t>トウハイゴウ</t>
    </rPh>
    <rPh sb="365" eb="367">
      <t>ケントウ</t>
    </rPh>
    <rPh sb="369" eb="371">
      <t>ヒツヨウ</t>
    </rPh>
    <rPh sb="377" eb="380">
      <t>ユウシュウリツ</t>
    </rPh>
    <rPh sb="389" eb="390">
      <t>トモナ</t>
    </rPh>
    <rPh sb="395" eb="397">
      <t>ゲンショウ</t>
    </rPh>
    <rPh sb="407" eb="408">
      <t>トモナ</t>
    </rPh>
    <rPh sb="415" eb="417">
      <t>テイカ</t>
    </rPh>
    <rPh sb="422" eb="425">
      <t>ゼンネンド</t>
    </rPh>
    <rPh sb="435" eb="437">
      <t>カイゼン</t>
    </rPh>
    <phoneticPr fontId="4"/>
  </si>
  <si>
    <t>①有形固定資産減価償却率は、横ばいであり、大きな変化は見られないが、②管路経年化率は、上昇傾向が続いており、管路の更新工事を進めているが、老朽化の進行に追いついていない。
③管路更新率は、令和2年度に資産台帳の精査・見直ししたため変動が大きくなったが、各年度において類似団体の平均を上回る更新率となっている。</t>
    <rPh sb="1" eb="3">
      <t>ユウケイ</t>
    </rPh>
    <rPh sb="3" eb="5">
      <t>コテイ</t>
    </rPh>
    <rPh sb="5" eb="7">
      <t>シサン</t>
    </rPh>
    <rPh sb="7" eb="9">
      <t>ゲンカ</t>
    </rPh>
    <rPh sb="9" eb="11">
      <t>ショウキャク</t>
    </rPh>
    <rPh sb="11" eb="12">
      <t>リツ</t>
    </rPh>
    <rPh sb="14" eb="15">
      <t>ヨコ</t>
    </rPh>
    <rPh sb="21" eb="22">
      <t>オオ</t>
    </rPh>
    <rPh sb="24" eb="26">
      <t>ヘンカ</t>
    </rPh>
    <rPh sb="27" eb="28">
      <t>ミ</t>
    </rPh>
    <rPh sb="35" eb="37">
      <t>カンロ</t>
    </rPh>
    <rPh sb="37" eb="40">
      <t>ケイネンカ</t>
    </rPh>
    <rPh sb="40" eb="41">
      <t>リツ</t>
    </rPh>
    <rPh sb="43" eb="45">
      <t>ジョウショウ</t>
    </rPh>
    <rPh sb="45" eb="47">
      <t>ケイコウ</t>
    </rPh>
    <rPh sb="48" eb="49">
      <t>ツヅ</t>
    </rPh>
    <rPh sb="54" eb="56">
      <t>カンロ</t>
    </rPh>
    <rPh sb="57" eb="59">
      <t>コウシン</t>
    </rPh>
    <rPh sb="59" eb="61">
      <t>コウジ</t>
    </rPh>
    <rPh sb="62" eb="63">
      <t>スス</t>
    </rPh>
    <rPh sb="69" eb="72">
      <t>ロウキュウカ</t>
    </rPh>
    <rPh sb="73" eb="75">
      <t>シンコウ</t>
    </rPh>
    <rPh sb="76" eb="77">
      <t>オ</t>
    </rPh>
    <rPh sb="87" eb="89">
      <t>カンロ</t>
    </rPh>
    <rPh sb="89" eb="91">
      <t>コウシン</t>
    </rPh>
    <rPh sb="91" eb="92">
      <t>リツ</t>
    </rPh>
    <rPh sb="94" eb="96">
      <t>レイワ</t>
    </rPh>
    <rPh sb="97" eb="99">
      <t>ネンド</t>
    </rPh>
    <rPh sb="100" eb="102">
      <t>シサン</t>
    </rPh>
    <rPh sb="102" eb="104">
      <t>ダイチョウ</t>
    </rPh>
    <rPh sb="105" eb="107">
      <t>セイサ</t>
    </rPh>
    <rPh sb="108" eb="110">
      <t>ミナオ</t>
    </rPh>
    <rPh sb="115" eb="117">
      <t>ヘンドウ</t>
    </rPh>
    <rPh sb="118" eb="119">
      <t>オオ</t>
    </rPh>
    <rPh sb="126" eb="129">
      <t>カクネンド</t>
    </rPh>
    <rPh sb="133" eb="135">
      <t>ルイジ</t>
    </rPh>
    <rPh sb="135" eb="137">
      <t>ダンタイ</t>
    </rPh>
    <rPh sb="138" eb="140">
      <t>ヘイキン</t>
    </rPh>
    <rPh sb="141" eb="143">
      <t>ウワマワ</t>
    </rPh>
    <rPh sb="144" eb="146">
      <t>コウシン</t>
    </rPh>
    <rPh sb="146" eb="147">
      <t>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</si>
</sst>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0.72</c:v>
                </c:pt>
                <c:pt idx="1">
                  <c:v>0.54</c:v>
                </c:pt>
                <c:pt idx="2">
                  <c:v>0.93</c:v>
                </c:pt>
                <c:pt idx="3">
                  <c:v>11.97</c:v>
                </c:pt>
                <c:pt idx="4">
                  <c:v>0.55000000000000004</c:v>
                </c:pt>
              </c:numCache>
            </c:numRef>
          </c:val>
          <c:extLst>
            <c:ext xmlns:c16="http://schemas.microsoft.com/office/drawing/2014/chart" uri="{C3380CC4-5D6E-409C-BE32-E72D297353CC}">
              <c16:uniqueId val="{00000000-B2FE-4670-B14D-A9D1F14C8E0C}"/>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0.51</c:v>
                </c:pt>
                <c:pt idx="1">
                  <c:v>0.57999999999999996</c:v>
                </c:pt>
                <c:pt idx="2">
                  <c:v>0.54</c:v>
                </c:pt>
                <c:pt idx="3">
                  <c:v>0.56999999999999995</c:v>
                </c:pt>
                <c:pt idx="4">
                  <c:v>0.52</c:v>
                </c:pt>
              </c:numCache>
            </c:numRef>
          </c:val>
          <c:smooth val="0"/>
          <c:extLst>
            <c:ext xmlns:c16="http://schemas.microsoft.com/office/drawing/2014/chart" uri="{C3380CC4-5D6E-409C-BE32-E72D297353CC}">
              <c16:uniqueId val="{00000001-B2FE-4670-B14D-A9D1F14C8E0C}"/>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58.67</c:v>
                </c:pt>
                <c:pt idx="1">
                  <c:v>57.38</c:v>
                </c:pt>
                <c:pt idx="2">
                  <c:v>56.53</c:v>
                </c:pt>
                <c:pt idx="3">
                  <c:v>39.770000000000003</c:v>
                </c:pt>
                <c:pt idx="4">
                  <c:v>39.17</c:v>
                </c:pt>
              </c:numCache>
            </c:numRef>
          </c:val>
          <c:extLst>
            <c:ext xmlns:c16="http://schemas.microsoft.com/office/drawing/2014/chart" uri="{C3380CC4-5D6E-409C-BE32-E72D297353CC}">
              <c16:uniqueId val="{00000000-AFE9-470D-9BF4-E2AE7C79B2E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59.74</c:v>
                </c:pt>
                <c:pt idx="2">
                  <c:v>59.67</c:v>
                </c:pt>
                <c:pt idx="3">
                  <c:v>60.12</c:v>
                </c:pt>
                <c:pt idx="4">
                  <c:v>60.34</c:v>
                </c:pt>
              </c:numCache>
            </c:numRef>
          </c:val>
          <c:smooth val="0"/>
          <c:extLst>
            <c:ext xmlns:c16="http://schemas.microsoft.com/office/drawing/2014/chart" uri="{C3380CC4-5D6E-409C-BE32-E72D297353CC}">
              <c16:uniqueId val="{00000001-AFE9-470D-9BF4-E2AE7C79B2E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90.1</c:v>
                </c:pt>
                <c:pt idx="1">
                  <c:v>90.39</c:v>
                </c:pt>
                <c:pt idx="2">
                  <c:v>92.37</c:v>
                </c:pt>
                <c:pt idx="3">
                  <c:v>89.2</c:v>
                </c:pt>
                <c:pt idx="4">
                  <c:v>89.92</c:v>
                </c:pt>
              </c:numCache>
            </c:numRef>
          </c:val>
          <c:extLst>
            <c:ext xmlns:c16="http://schemas.microsoft.com/office/drawing/2014/chart" uri="{C3380CC4-5D6E-409C-BE32-E72D297353CC}">
              <c16:uniqueId val="{00000000-C34B-466E-8F5D-1873BACCA533}"/>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84.81</c:v>
                </c:pt>
                <c:pt idx="1">
                  <c:v>84.8</c:v>
                </c:pt>
                <c:pt idx="2">
                  <c:v>84.6</c:v>
                </c:pt>
                <c:pt idx="3">
                  <c:v>84.24</c:v>
                </c:pt>
                <c:pt idx="4">
                  <c:v>84.19</c:v>
                </c:pt>
              </c:numCache>
            </c:numRef>
          </c:val>
          <c:smooth val="0"/>
          <c:extLst>
            <c:ext xmlns:c16="http://schemas.microsoft.com/office/drawing/2014/chart" uri="{C3380CC4-5D6E-409C-BE32-E72D297353CC}">
              <c16:uniqueId val="{00000001-C34B-466E-8F5D-1873BACCA533}"/>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117.54</c:v>
                </c:pt>
                <c:pt idx="1">
                  <c:v>119.51</c:v>
                </c:pt>
                <c:pt idx="2">
                  <c:v>114.45</c:v>
                </c:pt>
                <c:pt idx="3">
                  <c:v>97.03</c:v>
                </c:pt>
                <c:pt idx="4">
                  <c:v>101.68</c:v>
                </c:pt>
              </c:numCache>
            </c:numRef>
          </c:val>
          <c:extLst>
            <c:ext xmlns:c16="http://schemas.microsoft.com/office/drawing/2014/chart" uri="{C3380CC4-5D6E-409C-BE32-E72D297353CC}">
              <c16:uniqueId val="{00000000-C0B0-4CCD-B1B5-4CDFD2D1D81B}"/>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110.68</c:v>
                </c:pt>
                <c:pt idx="1">
                  <c:v>110.66</c:v>
                </c:pt>
                <c:pt idx="2">
                  <c:v>109.01</c:v>
                </c:pt>
                <c:pt idx="3">
                  <c:v>108.83</c:v>
                </c:pt>
                <c:pt idx="4">
                  <c:v>109.23</c:v>
                </c:pt>
              </c:numCache>
            </c:numRef>
          </c:val>
          <c:smooth val="0"/>
          <c:extLst>
            <c:ext xmlns:c16="http://schemas.microsoft.com/office/drawing/2014/chart" uri="{C3380CC4-5D6E-409C-BE32-E72D297353CC}">
              <c16:uniqueId val="{00000001-C0B0-4CCD-B1B5-4CDFD2D1D81B}"/>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43.71</c:v>
                </c:pt>
                <c:pt idx="1">
                  <c:v>44.07</c:v>
                </c:pt>
                <c:pt idx="2">
                  <c:v>39.799999999999997</c:v>
                </c:pt>
                <c:pt idx="3">
                  <c:v>38.64</c:v>
                </c:pt>
                <c:pt idx="4">
                  <c:v>40</c:v>
                </c:pt>
              </c:numCache>
            </c:numRef>
          </c:val>
          <c:extLst>
            <c:ext xmlns:c16="http://schemas.microsoft.com/office/drawing/2014/chart" uri="{C3380CC4-5D6E-409C-BE32-E72D297353CC}">
              <c16:uniqueId val="{00000000-585A-4279-AD01-9B5F12B8D062}"/>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47.28</c:v>
                </c:pt>
                <c:pt idx="1">
                  <c:v>47.66</c:v>
                </c:pt>
                <c:pt idx="2">
                  <c:v>48.17</c:v>
                </c:pt>
                <c:pt idx="3">
                  <c:v>48.83</c:v>
                </c:pt>
                <c:pt idx="4">
                  <c:v>49.96</c:v>
                </c:pt>
              </c:numCache>
            </c:numRef>
          </c:val>
          <c:smooth val="0"/>
          <c:extLst>
            <c:ext xmlns:c16="http://schemas.microsoft.com/office/drawing/2014/chart" uri="{C3380CC4-5D6E-409C-BE32-E72D297353CC}">
              <c16:uniqueId val="{00000001-585A-4279-AD01-9B5F12B8D062}"/>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10.27</c:v>
                </c:pt>
                <c:pt idx="1">
                  <c:v>11.92</c:v>
                </c:pt>
                <c:pt idx="2">
                  <c:v>25.33</c:v>
                </c:pt>
                <c:pt idx="3">
                  <c:v>52.06</c:v>
                </c:pt>
                <c:pt idx="4">
                  <c:v>53.33</c:v>
                </c:pt>
              </c:numCache>
            </c:numRef>
          </c:val>
          <c:extLst>
            <c:ext xmlns:c16="http://schemas.microsoft.com/office/drawing/2014/chart" uri="{C3380CC4-5D6E-409C-BE32-E72D297353CC}">
              <c16:uniqueId val="{00000000-4D59-4704-8624-45E3F56BF848}"/>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12.19</c:v>
                </c:pt>
                <c:pt idx="1">
                  <c:v>15.1</c:v>
                </c:pt>
                <c:pt idx="2">
                  <c:v>17.12</c:v>
                </c:pt>
                <c:pt idx="3">
                  <c:v>18.18</c:v>
                </c:pt>
                <c:pt idx="4">
                  <c:v>19.32</c:v>
                </c:pt>
              </c:numCache>
            </c:numRef>
          </c:val>
          <c:smooth val="0"/>
          <c:extLst>
            <c:ext xmlns:c16="http://schemas.microsoft.com/office/drawing/2014/chart" uri="{C3380CC4-5D6E-409C-BE32-E72D297353CC}">
              <c16:uniqueId val="{00000001-4D59-4704-8624-45E3F56BF848}"/>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E01-4451-9C9D-7F7D2F57D16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3.56</c:v>
                </c:pt>
                <c:pt idx="1">
                  <c:v>2.74</c:v>
                </c:pt>
                <c:pt idx="2">
                  <c:v>3.7</c:v>
                </c:pt>
                <c:pt idx="3">
                  <c:v>4.34</c:v>
                </c:pt>
                <c:pt idx="4">
                  <c:v>4.6900000000000004</c:v>
                </c:pt>
              </c:numCache>
            </c:numRef>
          </c:val>
          <c:smooth val="0"/>
          <c:extLst>
            <c:ext xmlns:c16="http://schemas.microsoft.com/office/drawing/2014/chart" uri="{C3380CC4-5D6E-409C-BE32-E72D297353CC}">
              <c16:uniqueId val="{00000001-1E01-4451-9C9D-7F7D2F57D16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703.42</c:v>
                </c:pt>
                <c:pt idx="1">
                  <c:v>470.12</c:v>
                </c:pt>
                <c:pt idx="2">
                  <c:v>365.89</c:v>
                </c:pt>
                <c:pt idx="3">
                  <c:v>246.9</c:v>
                </c:pt>
                <c:pt idx="4">
                  <c:v>339.81</c:v>
                </c:pt>
              </c:numCache>
            </c:numRef>
          </c:val>
          <c:extLst>
            <c:ext xmlns:c16="http://schemas.microsoft.com/office/drawing/2014/chart" uri="{C3380CC4-5D6E-409C-BE32-E72D297353CC}">
              <c16:uniqueId val="{00000000-855D-4B4E-BE58-63D6EAB92302}"/>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357.34</c:v>
                </c:pt>
                <c:pt idx="1">
                  <c:v>366.03</c:v>
                </c:pt>
                <c:pt idx="2">
                  <c:v>365.18</c:v>
                </c:pt>
                <c:pt idx="3">
                  <c:v>327.77</c:v>
                </c:pt>
                <c:pt idx="4">
                  <c:v>338.02</c:v>
                </c:pt>
              </c:numCache>
            </c:numRef>
          </c:val>
          <c:smooth val="0"/>
          <c:extLst>
            <c:ext xmlns:c16="http://schemas.microsoft.com/office/drawing/2014/chart" uri="{C3380CC4-5D6E-409C-BE32-E72D297353CC}">
              <c16:uniqueId val="{00000001-855D-4B4E-BE58-63D6EAB92302}"/>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395.57</c:v>
                </c:pt>
                <c:pt idx="1">
                  <c:v>428.57</c:v>
                </c:pt>
                <c:pt idx="2">
                  <c:v>595.62</c:v>
                </c:pt>
                <c:pt idx="3">
                  <c:v>683.27</c:v>
                </c:pt>
                <c:pt idx="4">
                  <c:v>663.64</c:v>
                </c:pt>
              </c:numCache>
            </c:numRef>
          </c:val>
          <c:extLst>
            <c:ext xmlns:c16="http://schemas.microsoft.com/office/drawing/2014/chart" uri="{C3380CC4-5D6E-409C-BE32-E72D297353CC}">
              <c16:uniqueId val="{00000000-710D-4896-9B8E-BB713A7665B1}"/>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373.69</c:v>
                </c:pt>
                <c:pt idx="1">
                  <c:v>370.12</c:v>
                </c:pt>
                <c:pt idx="2">
                  <c:v>371.65</c:v>
                </c:pt>
                <c:pt idx="3">
                  <c:v>397.1</c:v>
                </c:pt>
                <c:pt idx="4">
                  <c:v>379.91</c:v>
                </c:pt>
              </c:numCache>
            </c:numRef>
          </c:val>
          <c:smooth val="0"/>
          <c:extLst>
            <c:ext xmlns:c16="http://schemas.microsoft.com/office/drawing/2014/chart" uri="{C3380CC4-5D6E-409C-BE32-E72D297353CC}">
              <c16:uniqueId val="{00000001-710D-4896-9B8E-BB713A7665B1}"/>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119.32</c:v>
                </c:pt>
                <c:pt idx="1">
                  <c:v>121.44</c:v>
                </c:pt>
                <c:pt idx="2">
                  <c:v>116.25</c:v>
                </c:pt>
                <c:pt idx="3">
                  <c:v>96.06</c:v>
                </c:pt>
                <c:pt idx="4">
                  <c:v>101.21</c:v>
                </c:pt>
              </c:numCache>
            </c:numRef>
          </c:val>
          <c:extLst>
            <c:ext xmlns:c16="http://schemas.microsoft.com/office/drawing/2014/chart" uri="{C3380CC4-5D6E-409C-BE32-E72D297353CC}">
              <c16:uniqueId val="{00000000-6C01-42E9-91D9-3E6BBBB9DC7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99.87</c:v>
                </c:pt>
                <c:pt idx="1">
                  <c:v>100.42</c:v>
                </c:pt>
                <c:pt idx="2">
                  <c:v>98.77</c:v>
                </c:pt>
                <c:pt idx="3">
                  <c:v>95.79</c:v>
                </c:pt>
                <c:pt idx="4">
                  <c:v>98.3</c:v>
                </c:pt>
              </c:numCache>
            </c:numRef>
          </c:val>
          <c:smooth val="0"/>
          <c:extLst>
            <c:ext xmlns:c16="http://schemas.microsoft.com/office/drawing/2014/chart" uri="{C3380CC4-5D6E-409C-BE32-E72D297353CC}">
              <c16:uniqueId val="{00000001-6C01-42E9-91D9-3E6BBBB9DC7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124.91</c:v>
                </c:pt>
                <c:pt idx="1">
                  <c:v>122.58</c:v>
                </c:pt>
                <c:pt idx="2">
                  <c:v>131.06</c:v>
                </c:pt>
                <c:pt idx="3">
                  <c:v>154.08000000000001</c:v>
                </c:pt>
                <c:pt idx="4">
                  <c:v>153.33000000000001</c:v>
                </c:pt>
              </c:numCache>
            </c:numRef>
          </c:val>
          <c:extLst>
            <c:ext xmlns:c16="http://schemas.microsoft.com/office/drawing/2014/chart" uri="{C3380CC4-5D6E-409C-BE32-E72D297353CC}">
              <c16:uniqueId val="{00000000-9149-42A2-870D-7BA3966262F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171.81</c:v>
                </c:pt>
                <c:pt idx="1">
                  <c:v>171.67</c:v>
                </c:pt>
                <c:pt idx="2">
                  <c:v>173.67</c:v>
                </c:pt>
                <c:pt idx="3">
                  <c:v>171.13</c:v>
                </c:pt>
                <c:pt idx="4">
                  <c:v>173.7</c:v>
                </c:pt>
              </c:numCache>
            </c:numRef>
          </c:val>
          <c:smooth val="0"/>
          <c:extLst>
            <c:ext xmlns:c16="http://schemas.microsoft.com/office/drawing/2014/chart" uri="{C3380CC4-5D6E-409C-BE32-E72D297353CC}">
              <c16:uniqueId val="{00000001-9149-42A2-870D-7BA3966262F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5" sqref="B5"/>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新潟県　五泉市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A5</v>
      </c>
      <c r="X8" s="44"/>
      <c r="Y8" s="44"/>
      <c r="Z8" s="44"/>
      <c r="AA8" s="44"/>
      <c r="AB8" s="44"/>
      <c r="AC8" s="44"/>
      <c r="AD8" s="44" t="str">
        <f>データ!$M$6</f>
        <v>非設置</v>
      </c>
      <c r="AE8" s="44"/>
      <c r="AF8" s="44"/>
      <c r="AG8" s="44"/>
      <c r="AH8" s="44"/>
      <c r="AI8" s="44"/>
      <c r="AJ8" s="44"/>
      <c r="AK8" s="2"/>
      <c r="AL8" s="45">
        <f>データ!$R$6</f>
        <v>48091</v>
      </c>
      <c r="AM8" s="45"/>
      <c r="AN8" s="45"/>
      <c r="AO8" s="45"/>
      <c r="AP8" s="45"/>
      <c r="AQ8" s="45"/>
      <c r="AR8" s="45"/>
      <c r="AS8" s="45"/>
      <c r="AT8" s="46">
        <f>データ!$S$6</f>
        <v>351.91</v>
      </c>
      <c r="AU8" s="47"/>
      <c r="AV8" s="47"/>
      <c r="AW8" s="47"/>
      <c r="AX8" s="47"/>
      <c r="AY8" s="47"/>
      <c r="AZ8" s="47"/>
      <c r="BA8" s="47"/>
      <c r="BB8" s="48">
        <f>データ!$T$6</f>
        <v>136.66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61.1</v>
      </c>
      <c r="J10" s="47"/>
      <c r="K10" s="47"/>
      <c r="L10" s="47"/>
      <c r="M10" s="47"/>
      <c r="N10" s="47"/>
      <c r="O10" s="81"/>
      <c r="P10" s="48">
        <f>データ!$P$6</f>
        <v>99.52</v>
      </c>
      <c r="Q10" s="48"/>
      <c r="R10" s="48"/>
      <c r="S10" s="48"/>
      <c r="T10" s="48"/>
      <c r="U10" s="48"/>
      <c r="V10" s="48"/>
      <c r="W10" s="45">
        <f>データ!$Q$6</f>
        <v>2893</v>
      </c>
      <c r="X10" s="45"/>
      <c r="Y10" s="45"/>
      <c r="Z10" s="45"/>
      <c r="AA10" s="45"/>
      <c r="AB10" s="45"/>
      <c r="AC10" s="45"/>
      <c r="AD10" s="2"/>
      <c r="AE10" s="2"/>
      <c r="AF10" s="2"/>
      <c r="AG10" s="2"/>
      <c r="AH10" s="2"/>
      <c r="AI10" s="2"/>
      <c r="AJ10" s="2"/>
      <c r="AK10" s="2"/>
      <c r="AL10" s="45">
        <f>データ!$U$6</f>
        <v>47549</v>
      </c>
      <c r="AM10" s="45"/>
      <c r="AN10" s="45"/>
      <c r="AO10" s="45"/>
      <c r="AP10" s="45"/>
      <c r="AQ10" s="45"/>
      <c r="AR10" s="45"/>
      <c r="AS10" s="45"/>
      <c r="AT10" s="46">
        <f>データ!$V$6</f>
        <v>195.1</v>
      </c>
      <c r="AU10" s="47"/>
      <c r="AV10" s="47"/>
      <c r="AW10" s="47"/>
      <c r="AX10" s="47"/>
      <c r="AY10" s="47"/>
      <c r="AZ10" s="47"/>
      <c r="BA10" s="47"/>
      <c r="BB10" s="48">
        <f>データ!$W$6</f>
        <v>243.72</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113</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JBmJCbtGWiKDe6gCq7bBl7gwbAsMOFsEh3kbX75O2aWcLGtj3V/1mi9Zc8kQF9PtC5d0RMrZgwD2CY4YqhRZFw==" saltValue="6SnDW4Sr/Fu87eq4PPiRZ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152188</v>
      </c>
      <c r="D6" s="20">
        <f t="shared" si="3"/>
        <v>46</v>
      </c>
      <c r="E6" s="20">
        <f t="shared" si="3"/>
        <v>1</v>
      </c>
      <c r="F6" s="20">
        <f t="shared" si="3"/>
        <v>0</v>
      </c>
      <c r="G6" s="20">
        <f t="shared" si="3"/>
        <v>1</v>
      </c>
      <c r="H6" s="20" t="str">
        <f t="shared" si="3"/>
        <v>新潟県　五泉市</v>
      </c>
      <c r="I6" s="20" t="str">
        <f t="shared" si="3"/>
        <v>法適用</v>
      </c>
      <c r="J6" s="20" t="str">
        <f t="shared" si="3"/>
        <v>水道事業</v>
      </c>
      <c r="K6" s="20" t="str">
        <f t="shared" si="3"/>
        <v>末端給水事業</v>
      </c>
      <c r="L6" s="20" t="str">
        <f t="shared" si="3"/>
        <v>A5</v>
      </c>
      <c r="M6" s="20" t="str">
        <f t="shared" si="3"/>
        <v>非設置</v>
      </c>
      <c r="N6" s="21" t="str">
        <f t="shared" si="3"/>
        <v>-</v>
      </c>
      <c r="O6" s="21">
        <f t="shared" si="3"/>
        <v>61.1</v>
      </c>
      <c r="P6" s="21">
        <f t="shared" si="3"/>
        <v>99.52</v>
      </c>
      <c r="Q6" s="21">
        <f t="shared" si="3"/>
        <v>2893</v>
      </c>
      <c r="R6" s="21">
        <f t="shared" si="3"/>
        <v>48091</v>
      </c>
      <c r="S6" s="21">
        <f t="shared" si="3"/>
        <v>351.91</v>
      </c>
      <c r="T6" s="21">
        <f t="shared" si="3"/>
        <v>136.66</v>
      </c>
      <c r="U6" s="21">
        <f t="shared" si="3"/>
        <v>47549</v>
      </c>
      <c r="V6" s="21">
        <f t="shared" si="3"/>
        <v>195.1</v>
      </c>
      <c r="W6" s="21">
        <f t="shared" si="3"/>
        <v>243.72</v>
      </c>
      <c r="X6" s="22">
        <f>IF(X7="",NA(),X7)</f>
        <v>117.54</v>
      </c>
      <c r="Y6" s="22">
        <f t="shared" ref="Y6:AG6" si="4">IF(Y7="",NA(),Y7)</f>
        <v>119.51</v>
      </c>
      <c r="Z6" s="22">
        <f t="shared" si="4"/>
        <v>114.45</v>
      </c>
      <c r="AA6" s="22">
        <f t="shared" si="4"/>
        <v>97.03</v>
      </c>
      <c r="AB6" s="22">
        <f t="shared" si="4"/>
        <v>101.68</v>
      </c>
      <c r="AC6" s="22">
        <f t="shared" si="4"/>
        <v>110.68</v>
      </c>
      <c r="AD6" s="22">
        <f t="shared" si="4"/>
        <v>110.66</v>
      </c>
      <c r="AE6" s="22">
        <f t="shared" si="4"/>
        <v>109.01</v>
      </c>
      <c r="AF6" s="22">
        <f t="shared" si="4"/>
        <v>108.83</v>
      </c>
      <c r="AG6" s="22">
        <f t="shared" si="4"/>
        <v>109.23</v>
      </c>
      <c r="AH6" s="21" t="str">
        <f>IF(AH7="","",IF(AH7="-","【-】","【"&amp;SUBSTITUTE(TEXT(AH7,"#,##0.00"),"-","△")&amp;"】"))</f>
        <v>【111.39】</v>
      </c>
      <c r="AI6" s="21">
        <f>IF(AI7="",NA(),AI7)</f>
        <v>0</v>
      </c>
      <c r="AJ6" s="21">
        <f t="shared" ref="AJ6:AR6" si="5">IF(AJ7="",NA(),AJ7)</f>
        <v>0</v>
      </c>
      <c r="AK6" s="21">
        <f t="shared" si="5"/>
        <v>0</v>
      </c>
      <c r="AL6" s="21">
        <f t="shared" si="5"/>
        <v>0</v>
      </c>
      <c r="AM6" s="21">
        <f t="shared" si="5"/>
        <v>0</v>
      </c>
      <c r="AN6" s="22">
        <f t="shared" si="5"/>
        <v>3.56</v>
      </c>
      <c r="AO6" s="22">
        <f t="shared" si="5"/>
        <v>2.74</v>
      </c>
      <c r="AP6" s="22">
        <f t="shared" si="5"/>
        <v>3.7</v>
      </c>
      <c r="AQ6" s="22">
        <f t="shared" si="5"/>
        <v>4.34</v>
      </c>
      <c r="AR6" s="22">
        <f t="shared" si="5"/>
        <v>4.6900000000000004</v>
      </c>
      <c r="AS6" s="21" t="str">
        <f>IF(AS7="","",IF(AS7="-","【-】","【"&amp;SUBSTITUTE(TEXT(AS7,"#,##0.00"),"-","△")&amp;"】"))</f>
        <v>【1.30】</v>
      </c>
      <c r="AT6" s="22">
        <f>IF(AT7="",NA(),AT7)</f>
        <v>703.42</v>
      </c>
      <c r="AU6" s="22">
        <f t="shared" ref="AU6:BC6" si="6">IF(AU7="",NA(),AU7)</f>
        <v>470.12</v>
      </c>
      <c r="AV6" s="22">
        <f t="shared" si="6"/>
        <v>365.89</v>
      </c>
      <c r="AW6" s="22">
        <f t="shared" si="6"/>
        <v>246.9</v>
      </c>
      <c r="AX6" s="22">
        <f t="shared" si="6"/>
        <v>339.81</v>
      </c>
      <c r="AY6" s="22">
        <f t="shared" si="6"/>
        <v>357.34</v>
      </c>
      <c r="AZ6" s="22">
        <f t="shared" si="6"/>
        <v>366.03</v>
      </c>
      <c r="BA6" s="22">
        <f t="shared" si="6"/>
        <v>365.18</v>
      </c>
      <c r="BB6" s="22">
        <f t="shared" si="6"/>
        <v>327.77</v>
      </c>
      <c r="BC6" s="22">
        <f t="shared" si="6"/>
        <v>338.02</v>
      </c>
      <c r="BD6" s="21" t="str">
        <f>IF(BD7="","",IF(BD7="-","【-】","【"&amp;SUBSTITUTE(TEXT(BD7,"#,##0.00"),"-","△")&amp;"】"))</f>
        <v>【261.51】</v>
      </c>
      <c r="BE6" s="22">
        <f>IF(BE7="",NA(),BE7)</f>
        <v>395.57</v>
      </c>
      <c r="BF6" s="22">
        <f t="shared" ref="BF6:BN6" si="7">IF(BF7="",NA(),BF7)</f>
        <v>428.57</v>
      </c>
      <c r="BG6" s="22">
        <f t="shared" si="7"/>
        <v>595.62</v>
      </c>
      <c r="BH6" s="22">
        <f t="shared" si="7"/>
        <v>683.27</v>
      </c>
      <c r="BI6" s="22">
        <f t="shared" si="7"/>
        <v>663.64</v>
      </c>
      <c r="BJ6" s="22">
        <f t="shared" si="7"/>
        <v>373.69</v>
      </c>
      <c r="BK6" s="22">
        <f t="shared" si="7"/>
        <v>370.12</v>
      </c>
      <c r="BL6" s="22">
        <f t="shared" si="7"/>
        <v>371.65</v>
      </c>
      <c r="BM6" s="22">
        <f t="shared" si="7"/>
        <v>397.1</v>
      </c>
      <c r="BN6" s="22">
        <f t="shared" si="7"/>
        <v>379.91</v>
      </c>
      <c r="BO6" s="21" t="str">
        <f>IF(BO7="","",IF(BO7="-","【-】","【"&amp;SUBSTITUTE(TEXT(BO7,"#,##0.00"),"-","△")&amp;"】"))</f>
        <v>【265.16】</v>
      </c>
      <c r="BP6" s="22">
        <f>IF(BP7="",NA(),BP7)</f>
        <v>119.32</v>
      </c>
      <c r="BQ6" s="22">
        <f t="shared" ref="BQ6:BY6" si="8">IF(BQ7="",NA(),BQ7)</f>
        <v>121.44</v>
      </c>
      <c r="BR6" s="22">
        <f t="shared" si="8"/>
        <v>116.25</v>
      </c>
      <c r="BS6" s="22">
        <f t="shared" si="8"/>
        <v>96.06</v>
      </c>
      <c r="BT6" s="22">
        <f t="shared" si="8"/>
        <v>101.21</v>
      </c>
      <c r="BU6" s="22">
        <f t="shared" si="8"/>
        <v>99.87</v>
      </c>
      <c r="BV6" s="22">
        <f t="shared" si="8"/>
        <v>100.42</v>
      </c>
      <c r="BW6" s="22">
        <f t="shared" si="8"/>
        <v>98.77</v>
      </c>
      <c r="BX6" s="22">
        <f t="shared" si="8"/>
        <v>95.79</v>
      </c>
      <c r="BY6" s="22">
        <f t="shared" si="8"/>
        <v>98.3</v>
      </c>
      <c r="BZ6" s="21" t="str">
        <f>IF(BZ7="","",IF(BZ7="-","【-】","【"&amp;SUBSTITUTE(TEXT(BZ7,"#,##0.00"),"-","△")&amp;"】"))</f>
        <v>【102.35】</v>
      </c>
      <c r="CA6" s="22">
        <f>IF(CA7="",NA(),CA7)</f>
        <v>124.91</v>
      </c>
      <c r="CB6" s="22">
        <f t="shared" ref="CB6:CJ6" si="9">IF(CB7="",NA(),CB7)</f>
        <v>122.58</v>
      </c>
      <c r="CC6" s="22">
        <f t="shared" si="9"/>
        <v>131.06</v>
      </c>
      <c r="CD6" s="22">
        <f t="shared" si="9"/>
        <v>154.08000000000001</v>
      </c>
      <c r="CE6" s="22">
        <f t="shared" si="9"/>
        <v>153.33000000000001</v>
      </c>
      <c r="CF6" s="22">
        <f t="shared" si="9"/>
        <v>171.81</v>
      </c>
      <c r="CG6" s="22">
        <f t="shared" si="9"/>
        <v>171.67</v>
      </c>
      <c r="CH6" s="22">
        <f t="shared" si="9"/>
        <v>173.67</v>
      </c>
      <c r="CI6" s="22">
        <f t="shared" si="9"/>
        <v>171.13</v>
      </c>
      <c r="CJ6" s="22">
        <f t="shared" si="9"/>
        <v>173.7</v>
      </c>
      <c r="CK6" s="21" t="str">
        <f>IF(CK7="","",IF(CK7="-","【-】","【"&amp;SUBSTITUTE(TEXT(CK7,"#,##0.00"),"-","△")&amp;"】"))</f>
        <v>【167.74】</v>
      </c>
      <c r="CL6" s="22">
        <f>IF(CL7="",NA(),CL7)</f>
        <v>58.67</v>
      </c>
      <c r="CM6" s="22">
        <f t="shared" ref="CM6:CU6" si="10">IF(CM7="",NA(),CM7)</f>
        <v>57.38</v>
      </c>
      <c r="CN6" s="22">
        <f t="shared" si="10"/>
        <v>56.53</v>
      </c>
      <c r="CO6" s="22">
        <f t="shared" si="10"/>
        <v>39.770000000000003</v>
      </c>
      <c r="CP6" s="22">
        <f t="shared" si="10"/>
        <v>39.17</v>
      </c>
      <c r="CQ6" s="22">
        <f t="shared" si="10"/>
        <v>60.03</v>
      </c>
      <c r="CR6" s="22">
        <f t="shared" si="10"/>
        <v>59.74</v>
      </c>
      <c r="CS6" s="22">
        <f t="shared" si="10"/>
        <v>59.67</v>
      </c>
      <c r="CT6" s="22">
        <f t="shared" si="10"/>
        <v>60.12</v>
      </c>
      <c r="CU6" s="22">
        <f t="shared" si="10"/>
        <v>60.34</v>
      </c>
      <c r="CV6" s="21" t="str">
        <f>IF(CV7="","",IF(CV7="-","【-】","【"&amp;SUBSTITUTE(TEXT(CV7,"#,##0.00"),"-","△")&amp;"】"))</f>
        <v>【60.29】</v>
      </c>
      <c r="CW6" s="22">
        <f>IF(CW7="",NA(),CW7)</f>
        <v>90.1</v>
      </c>
      <c r="CX6" s="22">
        <f t="shared" ref="CX6:DF6" si="11">IF(CX7="",NA(),CX7)</f>
        <v>90.39</v>
      </c>
      <c r="CY6" s="22">
        <f t="shared" si="11"/>
        <v>92.37</v>
      </c>
      <c r="CZ6" s="22">
        <f t="shared" si="11"/>
        <v>89.2</v>
      </c>
      <c r="DA6" s="22">
        <f t="shared" si="11"/>
        <v>89.92</v>
      </c>
      <c r="DB6" s="22">
        <f t="shared" si="11"/>
        <v>84.81</v>
      </c>
      <c r="DC6" s="22">
        <f t="shared" si="11"/>
        <v>84.8</v>
      </c>
      <c r="DD6" s="22">
        <f t="shared" si="11"/>
        <v>84.6</v>
      </c>
      <c r="DE6" s="22">
        <f t="shared" si="11"/>
        <v>84.24</v>
      </c>
      <c r="DF6" s="22">
        <f t="shared" si="11"/>
        <v>84.19</v>
      </c>
      <c r="DG6" s="21" t="str">
        <f>IF(DG7="","",IF(DG7="-","【-】","【"&amp;SUBSTITUTE(TEXT(DG7,"#,##0.00"),"-","△")&amp;"】"))</f>
        <v>【90.12】</v>
      </c>
      <c r="DH6" s="22">
        <f>IF(DH7="",NA(),DH7)</f>
        <v>43.71</v>
      </c>
      <c r="DI6" s="22">
        <f t="shared" ref="DI6:DQ6" si="12">IF(DI7="",NA(),DI7)</f>
        <v>44.07</v>
      </c>
      <c r="DJ6" s="22">
        <f t="shared" si="12"/>
        <v>39.799999999999997</v>
      </c>
      <c r="DK6" s="22">
        <f t="shared" si="12"/>
        <v>38.64</v>
      </c>
      <c r="DL6" s="22">
        <f t="shared" si="12"/>
        <v>40</v>
      </c>
      <c r="DM6" s="22">
        <f t="shared" si="12"/>
        <v>47.28</v>
      </c>
      <c r="DN6" s="22">
        <f t="shared" si="12"/>
        <v>47.66</v>
      </c>
      <c r="DO6" s="22">
        <f t="shared" si="12"/>
        <v>48.17</v>
      </c>
      <c r="DP6" s="22">
        <f t="shared" si="12"/>
        <v>48.83</v>
      </c>
      <c r="DQ6" s="22">
        <f t="shared" si="12"/>
        <v>49.96</v>
      </c>
      <c r="DR6" s="21" t="str">
        <f>IF(DR7="","",IF(DR7="-","【-】","【"&amp;SUBSTITUTE(TEXT(DR7,"#,##0.00"),"-","△")&amp;"】"))</f>
        <v>【50.88】</v>
      </c>
      <c r="DS6" s="22">
        <f>IF(DS7="",NA(),DS7)</f>
        <v>10.27</v>
      </c>
      <c r="DT6" s="22">
        <f t="shared" ref="DT6:EB6" si="13">IF(DT7="",NA(),DT7)</f>
        <v>11.92</v>
      </c>
      <c r="DU6" s="22">
        <f t="shared" si="13"/>
        <v>25.33</v>
      </c>
      <c r="DV6" s="22">
        <f t="shared" si="13"/>
        <v>52.06</v>
      </c>
      <c r="DW6" s="22">
        <f t="shared" si="13"/>
        <v>53.33</v>
      </c>
      <c r="DX6" s="22">
        <f t="shared" si="13"/>
        <v>12.19</v>
      </c>
      <c r="DY6" s="22">
        <f t="shared" si="13"/>
        <v>15.1</v>
      </c>
      <c r="DZ6" s="22">
        <f t="shared" si="13"/>
        <v>17.12</v>
      </c>
      <c r="EA6" s="22">
        <f t="shared" si="13"/>
        <v>18.18</v>
      </c>
      <c r="EB6" s="22">
        <f t="shared" si="13"/>
        <v>19.32</v>
      </c>
      <c r="EC6" s="21" t="str">
        <f>IF(EC7="","",IF(EC7="-","【-】","【"&amp;SUBSTITUTE(TEXT(EC7,"#,##0.00"),"-","△")&amp;"】"))</f>
        <v>【22.30】</v>
      </c>
      <c r="ED6" s="22">
        <f>IF(ED7="",NA(),ED7)</f>
        <v>0.72</v>
      </c>
      <c r="EE6" s="22">
        <f t="shared" ref="EE6:EM6" si="14">IF(EE7="",NA(),EE7)</f>
        <v>0.54</v>
      </c>
      <c r="EF6" s="22">
        <f t="shared" si="14"/>
        <v>0.93</v>
      </c>
      <c r="EG6" s="22">
        <f t="shared" si="14"/>
        <v>11.97</v>
      </c>
      <c r="EH6" s="22">
        <f t="shared" si="14"/>
        <v>0.55000000000000004</v>
      </c>
      <c r="EI6" s="22">
        <f t="shared" si="14"/>
        <v>0.51</v>
      </c>
      <c r="EJ6" s="22">
        <f t="shared" si="14"/>
        <v>0.57999999999999996</v>
      </c>
      <c r="EK6" s="22">
        <f t="shared" si="14"/>
        <v>0.54</v>
      </c>
      <c r="EL6" s="22">
        <f t="shared" si="14"/>
        <v>0.56999999999999995</v>
      </c>
      <c r="EM6" s="22">
        <f t="shared" si="14"/>
        <v>0.52</v>
      </c>
      <c r="EN6" s="21" t="str">
        <f>IF(EN7="","",IF(EN7="-","【-】","【"&amp;SUBSTITUTE(TEXT(EN7,"#,##0.00"),"-","△")&amp;"】"))</f>
        <v>【0.66】</v>
      </c>
    </row>
    <row r="7" spans="1:144" s="23" customFormat="1" x14ac:dyDescent="0.15">
      <c r="A7" s="15"/>
      <c r="B7" s="24">
        <v>2021</v>
      </c>
      <c r="C7" s="24">
        <v>152188</v>
      </c>
      <c r="D7" s="24">
        <v>46</v>
      </c>
      <c r="E7" s="24">
        <v>1</v>
      </c>
      <c r="F7" s="24">
        <v>0</v>
      </c>
      <c r="G7" s="24">
        <v>1</v>
      </c>
      <c r="H7" s="24" t="s">
        <v>93</v>
      </c>
      <c r="I7" s="24" t="s">
        <v>94</v>
      </c>
      <c r="J7" s="24" t="s">
        <v>95</v>
      </c>
      <c r="K7" s="24" t="s">
        <v>96</v>
      </c>
      <c r="L7" s="24" t="s">
        <v>97</v>
      </c>
      <c r="M7" s="24" t="s">
        <v>98</v>
      </c>
      <c r="N7" s="25" t="s">
        <v>99</v>
      </c>
      <c r="O7" s="25">
        <v>61.1</v>
      </c>
      <c r="P7" s="25">
        <v>99.52</v>
      </c>
      <c r="Q7" s="25">
        <v>2893</v>
      </c>
      <c r="R7" s="25">
        <v>48091</v>
      </c>
      <c r="S7" s="25">
        <v>351.91</v>
      </c>
      <c r="T7" s="25">
        <v>136.66</v>
      </c>
      <c r="U7" s="25">
        <v>47549</v>
      </c>
      <c r="V7" s="25">
        <v>195.1</v>
      </c>
      <c r="W7" s="25">
        <v>243.72</v>
      </c>
      <c r="X7" s="25">
        <v>117.54</v>
      </c>
      <c r="Y7" s="25">
        <v>119.51</v>
      </c>
      <c r="Z7" s="25">
        <v>114.45</v>
      </c>
      <c r="AA7" s="25">
        <v>97.03</v>
      </c>
      <c r="AB7" s="25">
        <v>101.68</v>
      </c>
      <c r="AC7" s="25">
        <v>110.68</v>
      </c>
      <c r="AD7" s="25">
        <v>110.66</v>
      </c>
      <c r="AE7" s="25">
        <v>109.01</v>
      </c>
      <c r="AF7" s="25">
        <v>108.83</v>
      </c>
      <c r="AG7" s="25">
        <v>109.23</v>
      </c>
      <c r="AH7" s="25">
        <v>111.39</v>
      </c>
      <c r="AI7" s="25">
        <v>0</v>
      </c>
      <c r="AJ7" s="25">
        <v>0</v>
      </c>
      <c r="AK7" s="25">
        <v>0</v>
      </c>
      <c r="AL7" s="25">
        <v>0</v>
      </c>
      <c r="AM7" s="25">
        <v>0</v>
      </c>
      <c r="AN7" s="25">
        <v>3.56</v>
      </c>
      <c r="AO7" s="25">
        <v>2.74</v>
      </c>
      <c r="AP7" s="25">
        <v>3.7</v>
      </c>
      <c r="AQ7" s="25">
        <v>4.34</v>
      </c>
      <c r="AR7" s="25">
        <v>4.6900000000000004</v>
      </c>
      <c r="AS7" s="25">
        <v>1.3</v>
      </c>
      <c r="AT7" s="25">
        <v>703.42</v>
      </c>
      <c r="AU7" s="25">
        <v>470.12</v>
      </c>
      <c r="AV7" s="25">
        <v>365.89</v>
      </c>
      <c r="AW7" s="25">
        <v>246.9</v>
      </c>
      <c r="AX7" s="25">
        <v>339.81</v>
      </c>
      <c r="AY7" s="25">
        <v>357.34</v>
      </c>
      <c r="AZ7" s="25">
        <v>366.03</v>
      </c>
      <c r="BA7" s="25">
        <v>365.18</v>
      </c>
      <c r="BB7" s="25">
        <v>327.77</v>
      </c>
      <c r="BC7" s="25">
        <v>338.02</v>
      </c>
      <c r="BD7" s="25">
        <v>261.51</v>
      </c>
      <c r="BE7" s="25">
        <v>395.57</v>
      </c>
      <c r="BF7" s="25">
        <v>428.57</v>
      </c>
      <c r="BG7" s="25">
        <v>595.62</v>
      </c>
      <c r="BH7" s="25">
        <v>683.27</v>
      </c>
      <c r="BI7" s="25">
        <v>663.64</v>
      </c>
      <c r="BJ7" s="25">
        <v>373.69</v>
      </c>
      <c r="BK7" s="25">
        <v>370.12</v>
      </c>
      <c r="BL7" s="25">
        <v>371.65</v>
      </c>
      <c r="BM7" s="25">
        <v>397.1</v>
      </c>
      <c r="BN7" s="25">
        <v>379.91</v>
      </c>
      <c r="BO7" s="25">
        <v>265.16000000000003</v>
      </c>
      <c r="BP7" s="25">
        <v>119.32</v>
      </c>
      <c r="BQ7" s="25">
        <v>121.44</v>
      </c>
      <c r="BR7" s="25">
        <v>116.25</v>
      </c>
      <c r="BS7" s="25">
        <v>96.06</v>
      </c>
      <c r="BT7" s="25">
        <v>101.21</v>
      </c>
      <c r="BU7" s="25">
        <v>99.87</v>
      </c>
      <c r="BV7" s="25">
        <v>100.42</v>
      </c>
      <c r="BW7" s="25">
        <v>98.77</v>
      </c>
      <c r="BX7" s="25">
        <v>95.79</v>
      </c>
      <c r="BY7" s="25">
        <v>98.3</v>
      </c>
      <c r="BZ7" s="25">
        <v>102.35</v>
      </c>
      <c r="CA7" s="25">
        <v>124.91</v>
      </c>
      <c r="CB7" s="25">
        <v>122.58</v>
      </c>
      <c r="CC7" s="25">
        <v>131.06</v>
      </c>
      <c r="CD7" s="25">
        <v>154.08000000000001</v>
      </c>
      <c r="CE7" s="25">
        <v>153.33000000000001</v>
      </c>
      <c r="CF7" s="25">
        <v>171.81</v>
      </c>
      <c r="CG7" s="25">
        <v>171.67</v>
      </c>
      <c r="CH7" s="25">
        <v>173.67</v>
      </c>
      <c r="CI7" s="25">
        <v>171.13</v>
      </c>
      <c r="CJ7" s="25">
        <v>173.7</v>
      </c>
      <c r="CK7" s="25">
        <v>167.74</v>
      </c>
      <c r="CL7" s="25">
        <v>58.67</v>
      </c>
      <c r="CM7" s="25">
        <v>57.38</v>
      </c>
      <c r="CN7" s="25">
        <v>56.53</v>
      </c>
      <c r="CO7" s="25">
        <v>39.770000000000003</v>
      </c>
      <c r="CP7" s="25">
        <v>39.17</v>
      </c>
      <c r="CQ7" s="25">
        <v>60.03</v>
      </c>
      <c r="CR7" s="25">
        <v>59.74</v>
      </c>
      <c r="CS7" s="25">
        <v>59.67</v>
      </c>
      <c r="CT7" s="25">
        <v>60.12</v>
      </c>
      <c r="CU7" s="25">
        <v>60.34</v>
      </c>
      <c r="CV7" s="25">
        <v>60.29</v>
      </c>
      <c r="CW7" s="25">
        <v>90.1</v>
      </c>
      <c r="CX7" s="25">
        <v>90.39</v>
      </c>
      <c r="CY7" s="25">
        <v>92.37</v>
      </c>
      <c r="CZ7" s="25">
        <v>89.2</v>
      </c>
      <c r="DA7" s="25">
        <v>89.92</v>
      </c>
      <c r="DB7" s="25">
        <v>84.81</v>
      </c>
      <c r="DC7" s="25">
        <v>84.8</v>
      </c>
      <c r="DD7" s="25">
        <v>84.6</v>
      </c>
      <c r="DE7" s="25">
        <v>84.24</v>
      </c>
      <c r="DF7" s="25">
        <v>84.19</v>
      </c>
      <c r="DG7" s="25">
        <v>90.12</v>
      </c>
      <c r="DH7" s="25">
        <v>43.71</v>
      </c>
      <c r="DI7" s="25">
        <v>44.07</v>
      </c>
      <c r="DJ7" s="25">
        <v>39.799999999999997</v>
      </c>
      <c r="DK7" s="25">
        <v>38.64</v>
      </c>
      <c r="DL7" s="25">
        <v>40</v>
      </c>
      <c r="DM7" s="25">
        <v>47.28</v>
      </c>
      <c r="DN7" s="25">
        <v>47.66</v>
      </c>
      <c r="DO7" s="25">
        <v>48.17</v>
      </c>
      <c r="DP7" s="25">
        <v>48.83</v>
      </c>
      <c r="DQ7" s="25">
        <v>49.96</v>
      </c>
      <c r="DR7" s="25">
        <v>50.88</v>
      </c>
      <c r="DS7" s="25">
        <v>10.27</v>
      </c>
      <c r="DT7" s="25">
        <v>11.92</v>
      </c>
      <c r="DU7" s="25">
        <v>25.33</v>
      </c>
      <c r="DV7" s="25">
        <v>52.06</v>
      </c>
      <c r="DW7" s="25">
        <v>53.33</v>
      </c>
      <c r="DX7" s="25">
        <v>12.19</v>
      </c>
      <c r="DY7" s="25">
        <v>15.1</v>
      </c>
      <c r="DZ7" s="25">
        <v>17.12</v>
      </c>
      <c r="EA7" s="25">
        <v>18.18</v>
      </c>
      <c r="EB7" s="25">
        <v>19.32</v>
      </c>
      <c r="EC7" s="25">
        <v>22.3</v>
      </c>
      <c r="ED7" s="25">
        <v>0.72</v>
      </c>
      <c r="EE7" s="25">
        <v>0.54</v>
      </c>
      <c r="EF7" s="25">
        <v>0.93</v>
      </c>
      <c r="EG7" s="25">
        <v>11.97</v>
      </c>
      <c r="EH7" s="25">
        <v>0.55000000000000004</v>
      </c>
      <c r="EI7" s="25">
        <v>0.51</v>
      </c>
      <c r="EJ7" s="25">
        <v>0.57999999999999996</v>
      </c>
      <c r="EK7" s="25">
        <v>0.54</v>
      </c>
      <c r="EL7" s="25">
        <v>0.56999999999999995</v>
      </c>
      <c r="EM7" s="25">
        <v>0.52</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109</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JWS17163</cp:lastModifiedBy>
  <cp:lastPrinted>2023-01-20T04:01:31Z</cp:lastPrinted>
  <dcterms:created xsi:type="dcterms:W3CDTF">2022-12-01T00:57:10Z</dcterms:created>
  <dcterms:modified xsi:type="dcterms:W3CDTF">2023-03-01T06:32:17Z</dcterms:modified>
  <cp:category/>
</cp:coreProperties>
</file>