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cs15218ux.local\fs\Share\2030_上下水道局\06_業務管理係\04_調査（綴別）\経営比較分析表\R7（R6分）\20260220_公営企業の経営比較分析表の確認書について\"/>
    </mc:Choice>
  </mc:AlternateContent>
  <xr:revisionPtr revIDLastSave="0" documentId="13_ncr:1_{17F9D823-A2FA-40AC-974B-1819B78B4C2F}" xr6:coauthVersionLast="47" xr6:coauthVersionMax="47" xr10:uidLastSave="{00000000-0000-0000-0000-000000000000}"/>
  <workbookProtection workbookAlgorithmName="SHA-512" workbookHashValue="c5TAESVS+3uG3/Jq2NX3QxFAsplmPKhw4NLiLqQsW8wmmvvynZNy+Wi5LdyAFuR5wVfkih43J3gDCjd43dYAow==" workbookSaltValue="aSI1C3SaQz156c8MzD7BX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G85" i="4"/>
  <c r="BB10" i="4"/>
  <c r="P10" i="4"/>
</calcChain>
</file>

<file path=xl/sharedStrings.xml><?xml version="1.0" encoding="utf-8"?>
<sst xmlns="http://schemas.openxmlformats.org/spreadsheetml/2006/main" count="236" uniqueCount="118">
  <si>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</si>
  <si>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</si>
  <si>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</si>
  <si>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</si>
  <si>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</si>
  <si>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</si>
  <si>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</si>
  <si>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</si>
  <si>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</si>
  <si>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</si>
  <si>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</si>
  <si>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</si>
  <si>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</si>
  <si>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</si>
  <si>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</si>
  <si>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</si>
  <si>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</si>
  <si>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</si>
  <si>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</si>
  <si>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</si>
  <si>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</si>
  <si>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</si>
  <si>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</si>
  <si>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</si>
  <si>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</si>
  <si>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</si>
  <si>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</si>
  <si>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</si>
  <si>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</si>
  <si>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</si>
  <si>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</si>
  <si>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</si>
  <si>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</si>
  <si>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</si>
  <si>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</si>
  <si>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</si>
  <si>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</si>
  <si>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</si>
  <si>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</si>
  <si>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</si>
  <si>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</si>
  <si>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</si>
  <si>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</si>
  <si>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</si>
  <si>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</si>
  <si>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</si>
  <si>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</si>
  <si>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</si>
  <si>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</si>
  <si>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</si>
  <si>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</si>
  <si>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</si>
  <si>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</si>
  <si>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</si>
  <si>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</si>
  <si>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</si>
  <si>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</si>
  <si>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</si>
  <si>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</si>
  <si>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</si>
  <si>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</si>
  <si>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</si>
  <si>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</si>
  <si>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</si>
  <si>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</si>
  <si>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</si>
  <si>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</si>
  <si>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</si>
  <si>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</si>
  <si>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</si>
  <si>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</si>
  <si>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</si>
  <si>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</si>
  <si>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</si>
  <si>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</si>
  <si>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</si>
  <si>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</si>
  <si>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</si>
  <si>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</si>
  <si>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</si>
  <si>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</si>
  <si>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</si>
  <si>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</si>
  <si>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</si>
  <si>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</si>
  <si>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</si>
  <si>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</si>
  <si>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</si>
  <si>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</si>
  <si>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</si>
  <si>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</si>
  <si>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</si>
  <si>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</si>
  <si>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</si>
  <si>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</si>
  <si>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</si>
  <si>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五泉市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</si>
  <si>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</si>
  <si>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</si>
  <si>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</si>
  <si>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</si>
  <si>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</si>
  <si>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</si>
  <si>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</si>
  <si>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</si>
  <si>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</si>
  <si>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</si>
  <si>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</si>
  <si>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</si>
  <si>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</si>
  <si>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</si>
  <si>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</si>
  <si>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</si>
  <si>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</si>
  <si>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</si>
  <si>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r>
      <rPr>
        <sz val="11"/>
        <color theme="1"/>
        <rFont val="ＭＳ ゴシック"/>
        <family val="3"/>
        <charset val="128"/>
      </rPr>
      <t>①経常収支比率
　類似団体平均と比較して低い水準です。一般会計繰入金への依存度が高い状況です。
②累積欠損金比率
　欠損金が生じていないため、0%です。
③流動比率
　類似団体平均と比較して低い水準です。流動負債の企業債償還金の金額が大きいことが要因です。</t>
    </r>
    <r>
      <rPr>
        <sz val="11"/>
        <color rgb="FFFF0000"/>
        <rFont val="ＭＳ ゴシック"/>
        <family val="3"/>
        <charset val="128"/>
      </rPr>
      <t xml:space="preserve">
</t>
    </r>
    <r>
      <rPr>
        <sz val="11"/>
        <color theme="1"/>
        <rFont val="ＭＳ ゴシック"/>
        <family val="3"/>
        <charset val="128"/>
      </rPr>
      <t>④企業債残高対事業規模比率
　類似団体平均と比較して高い状況です。企業債発行額を当年度の元金償還金額を超えない範囲としており、企業債残高は減少傾向です。
⑤経費回収率
　前年度比0.49ポイント減となっています。今後も人口減少を主要因に収入減少が予測されるため、水洗化率の向上を図るとともに、適正な下水道使用料体系への改定を視野に経営改善に努めます。</t>
    </r>
    <r>
      <rPr>
        <sz val="11"/>
        <color rgb="FFFF0000"/>
        <rFont val="ＭＳ ゴシック"/>
        <family val="3"/>
        <charset val="128"/>
      </rPr>
      <t xml:space="preserve">
</t>
    </r>
    <r>
      <rPr>
        <sz val="11"/>
        <color theme="1"/>
        <rFont val="ＭＳ ゴシック"/>
        <family val="3"/>
        <charset val="128"/>
      </rPr>
      <t>⑥汚水処理原価
　類似団体平均と比較して低い水準です。ストックマネジメント計画等に基づき、投資の抑制および平準化を図り、汚水処理費の低減を進め、汚水処理原価の削減に努めます。
⑦施設利用率
　新潟県所管の新津浄化センターで処理しているため、0%です。
⑧水洗化率
　前年度比0.73ポイント増となっていますが、類似団体平均と比較して低い水準です。下水道使用料収入の確保のため、引き続き接続促進に努めます。</t>
    </r>
    <rPh sb="278" eb="281">
      <t>ゲスイドウ</t>
    </rPh>
    <rPh sb="342" eb="344">
      <t>ケイカク</t>
    </rPh>
    <rPh sb="344" eb="345">
      <t>トウ</t>
    </rPh>
    <rPh sb="346" eb="347">
      <t>モト</t>
    </rPh>
    <rPh sb="350" eb="352">
      <t>トウシ</t>
    </rPh>
    <rPh sb="353" eb="355">
      <t>ヨクセイ</t>
    </rPh>
    <rPh sb="358" eb="361">
      <t>ヘイジュンカ</t>
    </rPh>
    <rPh sb="362" eb="363">
      <t>ハカ</t>
    </rPh>
    <rPh sb="371" eb="373">
      <t>テイゲン</t>
    </rPh>
    <rPh sb="374" eb="375">
      <t>スス</t>
    </rPh>
    <rPh sb="377" eb="381">
      <t>オスイショリ</t>
    </rPh>
    <rPh sb="381" eb="383">
      <t>ゲンカ</t>
    </rPh>
    <rPh sb="384" eb="386">
      <t>サクゲン</t>
    </rPh>
    <rPh sb="387" eb="388">
      <t>ツト</t>
    </rPh>
    <phoneticPr fontId="4"/>
  </si>
  <si>
    <t>①有形固定資産減価償却率
　令和2年度の法適用時の固定資産償却未済高を事業開始時に取得資産としたため、類似団体平均と比較して低い水準です。
②管渠老朽化率、③管渠改善率
　管渠については昭和60年度から整備を行っており、定期的に点検・緊急度の高い管渠から改築を実施しています。財政状況を鑑みながら、ストックマネジメント計画等に基づく施設の更新・維持管理を進めて参ります。</t>
    <rPh sb="130" eb="132">
      <t>ジッシ</t>
    </rPh>
    <rPh sb="161" eb="162">
      <t>トウ</t>
    </rPh>
    <rPh sb="172" eb="176">
      <t>イジカンリ</t>
    </rPh>
    <phoneticPr fontId="4"/>
  </si>
  <si>
    <t>　令和2年度から地方公営企業法の適用による公営企業会計に移行しました。
　急速な人口減少に伴うサービス需要の減少により使用料収入の減少が見込まれる一方、施設の老朽化に伴う更新需要が増大や給与費・物価高騰による費用増加、専門人材の確保が困難であることなど厳しい経営環境に直面しています。
　こうした状況を踏まえ、令和7年3月に経営戦略の改定を実施しました。今後は5年毎に見直しを行います。併せて、下水道使用料体系についても改定の検討を進め、経営の健全化・安定化に努めます。
　また、現認可区域内の整備は完了していることから、今後は「五泉市下水道ストックマネジメント計画」等に基づき、下水道施設の適切な維持管理および計画的な更新を推進します。併せて、ウォーターPPPの導入に向けての検討を行い、事業運営の効率化を図ります。　</t>
    <rPh sb="37" eb="39">
      <t>キュウソク</t>
    </rPh>
    <rPh sb="40" eb="44">
      <t>ジンコウゲンショウ</t>
    </rPh>
    <rPh sb="45" eb="46">
      <t>トモナ</t>
    </rPh>
    <rPh sb="51" eb="53">
      <t>ジュヨウ</t>
    </rPh>
    <rPh sb="54" eb="56">
      <t>ゲンショウ</t>
    </rPh>
    <rPh sb="59" eb="62">
      <t>シヨウリョウ</t>
    </rPh>
    <rPh sb="62" eb="64">
      <t>シュウニュウ</t>
    </rPh>
    <rPh sb="65" eb="67">
      <t>ゲンショウ</t>
    </rPh>
    <rPh sb="68" eb="70">
      <t>ミコ</t>
    </rPh>
    <rPh sb="73" eb="75">
      <t>イッポウ</t>
    </rPh>
    <rPh sb="76" eb="78">
      <t>シセツ</t>
    </rPh>
    <rPh sb="79" eb="82">
      <t>ロウキュウカ</t>
    </rPh>
    <rPh sb="83" eb="84">
      <t>トモナ</t>
    </rPh>
    <rPh sb="85" eb="87">
      <t>コウシン</t>
    </rPh>
    <rPh sb="87" eb="89">
      <t>ジュヨウ</t>
    </rPh>
    <rPh sb="90" eb="92">
      <t>ゾウダイ</t>
    </rPh>
    <rPh sb="93" eb="96">
      <t>キュウヨヒ</t>
    </rPh>
    <rPh sb="97" eb="99">
      <t>ブッカ</t>
    </rPh>
    <rPh sb="99" eb="101">
      <t>コウトウ</t>
    </rPh>
    <rPh sb="104" eb="108">
      <t>ヒヨウゾウカ</t>
    </rPh>
    <rPh sb="109" eb="111">
      <t>センモン</t>
    </rPh>
    <rPh sb="111" eb="113">
      <t>ジンザイ</t>
    </rPh>
    <rPh sb="114" eb="116">
      <t>カクホ</t>
    </rPh>
    <rPh sb="117" eb="119">
      <t>コンナン</t>
    </rPh>
    <rPh sb="126" eb="127">
      <t>キビ</t>
    </rPh>
    <rPh sb="129" eb="131">
      <t>ケイエイ</t>
    </rPh>
    <rPh sb="131" eb="133">
      <t>カンキョウ</t>
    </rPh>
    <rPh sb="134" eb="136">
      <t>チョクメン</t>
    </rPh>
    <rPh sb="148" eb="150">
      <t>ジョウキョウ</t>
    </rPh>
    <rPh sb="151" eb="152">
      <t>フ</t>
    </rPh>
    <rPh sb="155" eb="157">
      <t>レイワ</t>
    </rPh>
    <rPh sb="158" eb="159">
      <t>ネン</t>
    </rPh>
    <rPh sb="160" eb="161">
      <t>ガツ</t>
    </rPh>
    <rPh sb="162" eb="164">
      <t>ケイエイ</t>
    </rPh>
    <rPh sb="164" eb="166">
      <t>センリャク</t>
    </rPh>
    <rPh sb="167" eb="169">
      <t>カイテイ</t>
    </rPh>
    <rPh sb="170" eb="172">
      <t>ジッシ</t>
    </rPh>
    <rPh sb="177" eb="179">
      <t>コンゴ</t>
    </rPh>
    <rPh sb="181" eb="182">
      <t>ネン</t>
    </rPh>
    <rPh sb="182" eb="183">
      <t>マイ</t>
    </rPh>
    <rPh sb="184" eb="186">
      <t>ミナオ</t>
    </rPh>
    <rPh sb="188" eb="189">
      <t>オコナ</t>
    </rPh>
    <rPh sb="193" eb="194">
      <t>アワ</t>
    </rPh>
    <rPh sb="197" eb="200">
      <t>ゲスイドウ</t>
    </rPh>
    <rPh sb="200" eb="203">
      <t>シヨウリョウ</t>
    </rPh>
    <rPh sb="203" eb="205">
      <t>タイケイ</t>
    </rPh>
    <rPh sb="210" eb="212">
      <t>カイテイ</t>
    </rPh>
    <rPh sb="213" eb="215">
      <t>ケントウ</t>
    </rPh>
    <rPh sb="216" eb="217">
      <t>スス</t>
    </rPh>
    <rPh sb="219" eb="221">
      <t>ケイエイ</t>
    </rPh>
    <rPh sb="222" eb="225">
      <t>ケンゼンカ</t>
    </rPh>
    <rPh sb="226" eb="229">
      <t>アンテイカ</t>
    </rPh>
    <rPh sb="230" eb="231">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</si>
</sst>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0.05</c:v>
                </c:pt>
                <c:pt idx="1">
                  <c:v>0.06</c:v>
                </c:pt>
                <c:pt idx="2">
                  <c:v>0.08</c:v>
                </c:pt>
                <c:pt idx="3">
                  <c:v>0.05</c:v>
                </c:pt>
                <c:pt idx="4" formatCode="#,##0.00;&quot;△&quot;#,##0.00">
                  <c:v>0</c:v>
                </c:pt>
              </c:numCache>
            </c:numRef>
          </c:val>
          <c:extLst>
            <c:ext xmlns:c16="http://schemas.microsoft.com/office/drawing/2014/chart" uri="{C3380CC4-5D6E-409C-BE32-E72D297353CC}">
              <c16:uniqueId val="{00000000-D453-4148-8800-D596E43B991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D453-4148-8800-D596E43B991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C6-406F-B401-557D15B6435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92C6-406F-B401-557D15B6435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77.73</c:v>
                </c:pt>
                <c:pt idx="1">
                  <c:v>78.760000000000005</c:v>
                </c:pt>
                <c:pt idx="2">
                  <c:v>79.5</c:v>
                </c:pt>
                <c:pt idx="3">
                  <c:v>80.819999999999993</c:v>
                </c:pt>
                <c:pt idx="4">
                  <c:v>81.55</c:v>
                </c:pt>
              </c:numCache>
            </c:numRef>
          </c:val>
          <c:extLst>
            <c:ext xmlns:c16="http://schemas.microsoft.com/office/drawing/2014/chart" uri="{C3380CC4-5D6E-409C-BE32-E72D297353CC}">
              <c16:uniqueId val="{00000000-E439-4543-A2FC-77DF966E5D4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E439-4543-A2FC-77DF966E5D4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103.35</c:v>
                </c:pt>
                <c:pt idx="1">
                  <c:v>98.49</c:v>
                </c:pt>
                <c:pt idx="2">
                  <c:v>100.88</c:v>
                </c:pt>
                <c:pt idx="3">
                  <c:v>99.37</c:v>
                </c:pt>
                <c:pt idx="4">
                  <c:v>100.02</c:v>
                </c:pt>
              </c:numCache>
            </c:numRef>
          </c:val>
          <c:extLst>
            <c:ext xmlns:c16="http://schemas.microsoft.com/office/drawing/2014/chart" uri="{C3380CC4-5D6E-409C-BE32-E72D297353CC}">
              <c16:uniqueId val="{00000000-7675-4166-B5DE-4D59E61F0B4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7675-4166-B5DE-4D59E61F0B4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3.22</c:v>
                </c:pt>
                <c:pt idx="1">
                  <c:v>6.4</c:v>
                </c:pt>
                <c:pt idx="2">
                  <c:v>9.49</c:v>
                </c:pt>
                <c:pt idx="3">
                  <c:v>12.52</c:v>
                </c:pt>
                <c:pt idx="4">
                  <c:v>15.59</c:v>
                </c:pt>
              </c:numCache>
            </c:numRef>
          </c:val>
          <c:extLst>
            <c:ext xmlns:c16="http://schemas.microsoft.com/office/drawing/2014/chart" uri="{C3380CC4-5D6E-409C-BE32-E72D297353CC}">
              <c16:uniqueId val="{00000000-89D4-47B6-93E1-9AC9BA879D9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89D4-47B6-93E1-9AC9BA879D9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c:v>
                </c:pt>
                <c:pt idx="1">
                  <c:v>0.95</c:v>
                </c:pt>
                <c:pt idx="2">
                  <c:v>0.91</c:v>
                </c:pt>
                <c:pt idx="3">
                  <c:v>0.88</c:v>
                </c:pt>
                <c:pt idx="4">
                  <c:v>0.91</c:v>
                </c:pt>
              </c:numCache>
            </c:numRef>
          </c:val>
          <c:extLst>
            <c:ext xmlns:c16="http://schemas.microsoft.com/office/drawing/2014/chart" uri="{C3380CC4-5D6E-409C-BE32-E72D297353CC}">
              <c16:uniqueId val="{00000000-1104-49B0-BD7C-DC7F61E78EB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1104-49B0-BD7C-DC7F61E78EB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14-40F1-B06D-E877F926FFB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8E14-40F1-B06D-E877F926FFB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7.48</c:v>
                </c:pt>
                <c:pt idx="1">
                  <c:v>7.39</c:v>
                </c:pt>
                <c:pt idx="2">
                  <c:v>7.24</c:v>
                </c:pt>
                <c:pt idx="3">
                  <c:v>15.28</c:v>
                </c:pt>
                <c:pt idx="4">
                  <c:v>20.3</c:v>
                </c:pt>
              </c:numCache>
            </c:numRef>
          </c:val>
          <c:extLst>
            <c:ext xmlns:c16="http://schemas.microsoft.com/office/drawing/2014/chart" uri="{C3380CC4-5D6E-409C-BE32-E72D297353CC}">
              <c16:uniqueId val="{00000000-7F8F-4F36-B87E-5B1C2909CEC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7F8F-4F36-B87E-5B1C2909CEC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3113.38</c:v>
                </c:pt>
                <c:pt idx="1">
                  <c:v>2983.76</c:v>
                </c:pt>
                <c:pt idx="2">
                  <c:v>2887.18</c:v>
                </c:pt>
                <c:pt idx="3">
                  <c:v>2745.05</c:v>
                </c:pt>
                <c:pt idx="4">
                  <c:v>2637.87</c:v>
                </c:pt>
              </c:numCache>
            </c:numRef>
          </c:val>
          <c:extLst>
            <c:ext xmlns:c16="http://schemas.microsoft.com/office/drawing/2014/chart" uri="{C3380CC4-5D6E-409C-BE32-E72D297353CC}">
              <c16:uniqueId val="{00000000-747A-4612-B736-50AE1F74329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747A-4612-B736-50AE1F74329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92.91</c:v>
                </c:pt>
                <c:pt idx="1">
                  <c:v>94.3</c:v>
                </c:pt>
                <c:pt idx="2">
                  <c:v>93.78</c:v>
                </c:pt>
                <c:pt idx="3">
                  <c:v>94.68</c:v>
                </c:pt>
                <c:pt idx="4">
                  <c:v>94.19</c:v>
                </c:pt>
              </c:numCache>
            </c:numRef>
          </c:val>
          <c:extLst>
            <c:ext xmlns:c16="http://schemas.microsoft.com/office/drawing/2014/chart" uri="{C3380CC4-5D6E-409C-BE32-E72D297353CC}">
              <c16:uniqueId val="{00000000-A921-4B8B-B495-A37A1C45242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A921-4B8B-B495-A37A1C45242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150.97</c:v>
                </c:pt>
                <c:pt idx="1">
                  <c:v>150</c:v>
                </c:pt>
                <c:pt idx="2">
                  <c:v>150.25</c:v>
                </c:pt>
                <c:pt idx="3">
                  <c:v>150</c:v>
                </c:pt>
                <c:pt idx="4">
                  <c:v>150</c:v>
                </c:pt>
              </c:numCache>
            </c:numRef>
          </c:val>
          <c:extLst>
            <c:ext xmlns:c16="http://schemas.microsoft.com/office/drawing/2014/chart" uri="{C3380CC4-5D6E-409C-BE32-E72D297353CC}">
              <c16:uniqueId val="{00000000-F6E8-4BA2-8BA9-5E14DA36D6A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F6E8-4BA2-8BA9-5E14DA36D6A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新潟県　五泉市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Cc1</v>
      </c>
      <c r="X8" s="65"/>
      <c r="Y8" s="65"/>
      <c r="Z8" s="65"/>
      <c r="AA8" s="65"/>
      <c r="AB8" s="65"/>
      <c r="AC8" s="65"/>
      <c r="AD8" s="66" t="str">
        <f>データ!$M$6</f>
        <v>非設置</v>
      </c>
      <c r="AE8" s="66"/>
      <c r="AF8" s="66"/>
      <c r="AG8" s="66"/>
      <c r="AH8" s="66"/>
      <c r="AI8" s="66"/>
      <c r="AJ8" s="66"/>
      <c r="AK8" s="3"/>
      <c r="AL8" s="45">
        <f>データ!S6</f>
        <v>45690</v>
      </c>
      <c r="AM8" s="45"/>
      <c r="AN8" s="45"/>
      <c r="AO8" s="45"/>
      <c r="AP8" s="45"/>
      <c r="AQ8" s="45"/>
      <c r="AR8" s="45"/>
      <c r="AS8" s="45"/>
      <c r="AT8" s="46">
        <f>データ!T6</f>
        <v>351.91</v>
      </c>
      <c r="AU8" s="46"/>
      <c r="AV8" s="46"/>
      <c r="AW8" s="46"/>
      <c r="AX8" s="46"/>
      <c r="AY8" s="46"/>
      <c r="AZ8" s="46"/>
      <c r="BA8" s="46"/>
      <c r="BB8" s="46">
        <f>データ!U6</f>
        <v>129.83000000000001</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54.68</v>
      </c>
      <c r="J10" s="46"/>
      <c r="K10" s="46"/>
      <c r="L10" s="46"/>
      <c r="M10" s="46"/>
      <c r="N10" s="46"/>
      <c r="O10" s="46"/>
      <c r="P10" s="46">
        <f>データ!P6</f>
        <v>62.33</v>
      </c>
      <c r="Q10" s="46"/>
      <c r="R10" s="46"/>
      <c r="S10" s="46"/>
      <c r="T10" s="46"/>
      <c r="U10" s="46"/>
      <c r="V10" s="46"/>
      <c r="W10" s="46">
        <f>データ!Q6</f>
        <v>86.73</v>
      </c>
      <c r="X10" s="46"/>
      <c r="Y10" s="46"/>
      <c r="Z10" s="46"/>
      <c r="AA10" s="46"/>
      <c r="AB10" s="46"/>
      <c r="AC10" s="46"/>
      <c r="AD10" s="45">
        <f>データ!R6</f>
        <v>2860</v>
      </c>
      <c r="AE10" s="45"/>
      <c r="AF10" s="45"/>
      <c r="AG10" s="45"/>
      <c r="AH10" s="45"/>
      <c r="AI10" s="45"/>
      <c r="AJ10" s="45"/>
      <c r="AK10" s="2"/>
      <c r="AL10" s="45">
        <f>データ!V6</f>
        <v>28222</v>
      </c>
      <c r="AM10" s="45"/>
      <c r="AN10" s="45"/>
      <c r="AO10" s="45"/>
      <c r="AP10" s="45"/>
      <c r="AQ10" s="45"/>
      <c r="AR10" s="45"/>
      <c r="AS10" s="45"/>
      <c r="AT10" s="46">
        <f>データ!W6</f>
        <v>8.5</v>
      </c>
      <c r="AU10" s="46"/>
      <c r="AV10" s="46"/>
      <c r="AW10" s="46"/>
      <c r="AX10" s="46"/>
      <c r="AY10" s="46"/>
      <c r="AZ10" s="46"/>
      <c r="BA10" s="46"/>
      <c r="BB10" s="46">
        <f>データ!X6</f>
        <v>3320.24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29"/>
      <c r="BN59" s="29"/>
      <c r="BO59" s="29"/>
      <c r="BP59" s="29"/>
      <c r="BQ59" s="29"/>
      <c r="BR59" s="29"/>
      <c r="BS59" s="29"/>
      <c r="BT59" s="29"/>
      <c r="BU59" s="29"/>
      <c r="BV59" s="29"/>
      <c r="BW59" s="29"/>
      <c r="BX59" s="29"/>
      <c r="BY59" s="29"/>
      <c r="BZ59" s="30"/>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31"/>
      <c r="BM60" s="29"/>
      <c r="BN60" s="29"/>
      <c r="BO60" s="29"/>
      <c r="BP60" s="29"/>
      <c r="BQ60" s="29"/>
      <c r="BR60" s="29"/>
      <c r="BS60" s="29"/>
      <c r="BT60" s="29"/>
      <c r="BU60" s="29"/>
      <c r="BV60" s="29"/>
      <c r="BW60" s="29"/>
      <c r="BX60" s="29"/>
      <c r="BY60" s="29"/>
      <c r="BZ60" s="30"/>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31"/>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tuajBuKz2b6QXPHTXzxQ9pFSNH+s4mgNo8vmQdUX9AqJT6iV+CBd/WeUJ81yBGLnirOoMiwtVVkvgV2jx/YLUQ==" saltValue="7LIEjNPBtoKXrvffbLl0y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152188</v>
      </c>
      <c r="D6" s="19">
        <f t="shared" si="3"/>
        <v>46</v>
      </c>
      <c r="E6" s="19">
        <f t="shared" si="3"/>
        <v>17</v>
      </c>
      <c r="F6" s="19">
        <f t="shared" si="3"/>
        <v>1</v>
      </c>
      <c r="G6" s="19">
        <f t="shared" si="3"/>
        <v>0</v>
      </c>
      <c r="H6" s="19" t="str">
        <f t="shared" si="3"/>
        <v>新潟県　五泉市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54.68</v>
      </c>
      <c r="P6" s="20">
        <f t="shared" si="3"/>
        <v>62.33</v>
      </c>
      <c r="Q6" s="20">
        <f t="shared" si="3"/>
        <v>86.73</v>
      </c>
      <c r="R6" s="20">
        <f t="shared" si="3"/>
        <v>2860</v>
      </c>
      <c r="S6" s="20">
        <f t="shared" si="3"/>
        <v>45690</v>
      </c>
      <c r="T6" s="20">
        <f t="shared" si="3"/>
        <v>351.91</v>
      </c>
      <c r="U6" s="20">
        <f t="shared" si="3"/>
        <v>129.83000000000001</v>
      </c>
      <c r="V6" s="20">
        <f t="shared" si="3"/>
        <v>28222</v>
      </c>
      <c r="W6" s="20">
        <f t="shared" si="3"/>
        <v>8.5</v>
      </c>
      <c r="X6" s="20">
        <f t="shared" si="3"/>
        <v>3320.24</v>
      </c>
      <c r="Y6" s="21">
        <f>IF(Y7="",NA(),Y7)</f>
        <v>103.35</v>
      </c>
      <c r="Z6" s="21">
        <f t="shared" ref="Z6:AH6" si="4">IF(Z7="",NA(),Z7)</f>
        <v>98.49</v>
      </c>
      <c r="AA6" s="21">
        <f t="shared" si="4"/>
        <v>100.88</v>
      </c>
      <c r="AB6" s="21">
        <f t="shared" si="4"/>
        <v>99.37</v>
      </c>
      <c r="AC6" s="21">
        <f t="shared" si="4"/>
        <v>100.02</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7.48</v>
      </c>
      <c r="AV6" s="21">
        <f t="shared" ref="AV6:BD6" si="6">IF(AV7="",NA(),AV7)</f>
        <v>7.39</v>
      </c>
      <c r="AW6" s="21">
        <f t="shared" si="6"/>
        <v>7.24</v>
      </c>
      <c r="AX6" s="21">
        <f t="shared" si="6"/>
        <v>15.28</v>
      </c>
      <c r="AY6" s="21">
        <f t="shared" si="6"/>
        <v>20.3</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3113.38</v>
      </c>
      <c r="BG6" s="21">
        <f t="shared" ref="BG6:BO6" si="7">IF(BG7="",NA(),BG7)</f>
        <v>2983.76</v>
      </c>
      <c r="BH6" s="21">
        <f t="shared" si="7"/>
        <v>2887.18</v>
      </c>
      <c r="BI6" s="21">
        <f t="shared" si="7"/>
        <v>2745.05</v>
      </c>
      <c r="BJ6" s="21">
        <f t="shared" si="7"/>
        <v>2637.87</v>
      </c>
      <c r="BK6" s="21">
        <f t="shared" si="7"/>
        <v>789.08</v>
      </c>
      <c r="BL6" s="21">
        <f t="shared" si="7"/>
        <v>747.84</v>
      </c>
      <c r="BM6" s="21">
        <f t="shared" si="7"/>
        <v>804.98</v>
      </c>
      <c r="BN6" s="21">
        <f t="shared" si="7"/>
        <v>767.56</v>
      </c>
      <c r="BO6" s="21">
        <f t="shared" si="7"/>
        <v>795.22</v>
      </c>
      <c r="BP6" s="20" t="str">
        <f>IF(BP7="","",IF(BP7="-","【-】","【"&amp;SUBSTITUTE(TEXT(BP7,"#,##0.00"),"-","△")&amp;"】"))</f>
        <v>【602.56】</v>
      </c>
      <c r="BQ6" s="21">
        <f>IF(BQ7="",NA(),BQ7)</f>
        <v>92.91</v>
      </c>
      <c r="BR6" s="21">
        <f t="shared" ref="BR6:BZ6" si="8">IF(BR7="",NA(),BR7)</f>
        <v>94.3</v>
      </c>
      <c r="BS6" s="21">
        <f t="shared" si="8"/>
        <v>93.78</v>
      </c>
      <c r="BT6" s="21">
        <f t="shared" si="8"/>
        <v>94.68</v>
      </c>
      <c r="BU6" s="21">
        <f t="shared" si="8"/>
        <v>94.19</v>
      </c>
      <c r="BV6" s="21">
        <f t="shared" si="8"/>
        <v>88.25</v>
      </c>
      <c r="BW6" s="21">
        <f t="shared" si="8"/>
        <v>90.17</v>
      </c>
      <c r="BX6" s="21">
        <f t="shared" si="8"/>
        <v>88.71</v>
      </c>
      <c r="BY6" s="21">
        <f t="shared" si="8"/>
        <v>90.23</v>
      </c>
      <c r="BZ6" s="21">
        <f t="shared" si="8"/>
        <v>90.78</v>
      </c>
      <c r="CA6" s="20" t="str">
        <f>IF(CA7="","",IF(CA7="-","【-】","【"&amp;SUBSTITUTE(TEXT(CA7,"#,##0.00"),"-","△")&amp;"】"))</f>
        <v>【97.94】</v>
      </c>
      <c r="CB6" s="21">
        <f>IF(CB7="",NA(),CB7)</f>
        <v>150.97</v>
      </c>
      <c r="CC6" s="21">
        <f t="shared" ref="CC6:CK6" si="9">IF(CC7="",NA(),CC7)</f>
        <v>150</v>
      </c>
      <c r="CD6" s="21">
        <f t="shared" si="9"/>
        <v>150.25</v>
      </c>
      <c r="CE6" s="21">
        <f t="shared" si="9"/>
        <v>150</v>
      </c>
      <c r="CF6" s="21">
        <f t="shared" si="9"/>
        <v>150</v>
      </c>
      <c r="CG6" s="21">
        <f t="shared" si="9"/>
        <v>176.37</v>
      </c>
      <c r="CH6" s="21">
        <f t="shared" si="9"/>
        <v>173.17</v>
      </c>
      <c r="CI6" s="21">
        <f t="shared" si="9"/>
        <v>174.8</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56.72</v>
      </c>
      <c r="CS6" s="21">
        <f t="shared" si="10"/>
        <v>56.43</v>
      </c>
      <c r="CT6" s="21">
        <f t="shared" si="10"/>
        <v>55.82</v>
      </c>
      <c r="CU6" s="21">
        <f t="shared" si="10"/>
        <v>56.51</v>
      </c>
      <c r="CV6" s="21">
        <f t="shared" si="10"/>
        <v>56.85</v>
      </c>
      <c r="CW6" s="20" t="str">
        <f>IF(CW7="","",IF(CW7="-","【-】","【"&amp;SUBSTITUTE(TEXT(CW7,"#,##0.00"),"-","△")&amp;"】"))</f>
        <v>【60.13】</v>
      </c>
      <c r="CX6" s="21">
        <f>IF(CX7="",NA(),CX7)</f>
        <v>77.73</v>
      </c>
      <c r="CY6" s="21">
        <f t="shared" ref="CY6:DG6" si="11">IF(CY7="",NA(),CY7)</f>
        <v>78.760000000000005</v>
      </c>
      <c r="CZ6" s="21">
        <f t="shared" si="11"/>
        <v>79.5</v>
      </c>
      <c r="DA6" s="21">
        <f t="shared" si="11"/>
        <v>80.819999999999993</v>
      </c>
      <c r="DB6" s="21">
        <f t="shared" si="11"/>
        <v>81.55</v>
      </c>
      <c r="DC6" s="21">
        <f t="shared" si="11"/>
        <v>90.72</v>
      </c>
      <c r="DD6" s="21">
        <f t="shared" si="11"/>
        <v>91.07</v>
      </c>
      <c r="DE6" s="21">
        <f t="shared" si="11"/>
        <v>90.67</v>
      </c>
      <c r="DF6" s="21">
        <f t="shared" si="11"/>
        <v>90.62</v>
      </c>
      <c r="DG6" s="21">
        <f t="shared" si="11"/>
        <v>90.79</v>
      </c>
      <c r="DH6" s="20" t="str">
        <f>IF(DH7="","",IF(DH7="-","【-】","【"&amp;SUBSTITUTE(TEXT(DH7,"#,##0.00"),"-","△")&amp;"】"))</f>
        <v>【96.00】</v>
      </c>
      <c r="DI6" s="21">
        <f>IF(DI7="",NA(),DI7)</f>
        <v>3.22</v>
      </c>
      <c r="DJ6" s="21">
        <f t="shared" ref="DJ6:DR6" si="12">IF(DJ7="",NA(),DJ7)</f>
        <v>6.4</v>
      </c>
      <c r="DK6" s="21">
        <f t="shared" si="12"/>
        <v>9.49</v>
      </c>
      <c r="DL6" s="21">
        <f t="shared" si="12"/>
        <v>12.52</v>
      </c>
      <c r="DM6" s="21">
        <f t="shared" si="12"/>
        <v>15.59</v>
      </c>
      <c r="DN6" s="21">
        <f t="shared" si="12"/>
        <v>20.78</v>
      </c>
      <c r="DO6" s="21">
        <f t="shared" si="12"/>
        <v>23.54</v>
      </c>
      <c r="DP6" s="21">
        <f t="shared" si="12"/>
        <v>25.86</v>
      </c>
      <c r="DQ6" s="21">
        <f t="shared" si="12"/>
        <v>26.9</v>
      </c>
      <c r="DR6" s="21">
        <f t="shared" si="12"/>
        <v>28.47</v>
      </c>
      <c r="DS6" s="20" t="str">
        <f>IF(DS7="","",IF(DS7="-","【-】","【"&amp;SUBSTITUTE(TEXT(DS7,"#,##0.00"),"-","△")&amp;"】"))</f>
        <v>【42.20】</v>
      </c>
      <c r="DT6" s="21">
        <f>IF(DT7="",NA(),DT7)</f>
        <v>1</v>
      </c>
      <c r="DU6" s="21">
        <f t="shared" ref="DU6:EC6" si="13">IF(DU7="",NA(),DU7)</f>
        <v>0.95</v>
      </c>
      <c r="DV6" s="21">
        <f t="shared" si="13"/>
        <v>0.91</v>
      </c>
      <c r="DW6" s="21">
        <f t="shared" si="13"/>
        <v>0.88</v>
      </c>
      <c r="DX6" s="21">
        <f t="shared" si="13"/>
        <v>0.91</v>
      </c>
      <c r="DY6" s="21">
        <f t="shared" si="13"/>
        <v>1.34</v>
      </c>
      <c r="DZ6" s="21">
        <f t="shared" si="13"/>
        <v>1.5</v>
      </c>
      <c r="EA6" s="21">
        <f t="shared" si="13"/>
        <v>1.4</v>
      </c>
      <c r="EB6" s="21">
        <f t="shared" si="13"/>
        <v>2.08</v>
      </c>
      <c r="EC6" s="21">
        <f t="shared" si="13"/>
        <v>1.87</v>
      </c>
      <c r="ED6" s="20" t="str">
        <f>IF(ED7="","",IF(ED7="-","【-】","【"&amp;SUBSTITUTE(TEXT(ED7,"#,##0.00"),"-","△")&amp;"】"))</f>
        <v>【9.46】</v>
      </c>
      <c r="EE6" s="21">
        <f>IF(EE7="",NA(),EE7)</f>
        <v>0.05</v>
      </c>
      <c r="EF6" s="21">
        <f t="shared" ref="EF6:EN6" si="14">IF(EF7="",NA(),EF7)</f>
        <v>0.06</v>
      </c>
      <c r="EG6" s="21">
        <f t="shared" si="14"/>
        <v>0.08</v>
      </c>
      <c r="EH6" s="21">
        <f t="shared" si="14"/>
        <v>0.05</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152188</v>
      </c>
      <c r="D7" s="23">
        <v>46</v>
      </c>
      <c r="E7" s="23">
        <v>17</v>
      </c>
      <c r="F7" s="23">
        <v>1</v>
      </c>
      <c r="G7" s="23">
        <v>0</v>
      </c>
      <c r="H7" s="23" t="s">
        <v>96</v>
      </c>
      <c r="I7" s="23" t="s">
        <v>97</v>
      </c>
      <c r="J7" s="23" t="s">
        <v>98</v>
      </c>
      <c r="K7" s="23" t="s">
        <v>99</v>
      </c>
      <c r="L7" s="23" t="s">
        <v>100</v>
      </c>
      <c r="M7" s="23" t="s">
        <v>101</v>
      </c>
      <c r="N7" s="24" t="s">
        <v>102</v>
      </c>
      <c r="O7" s="24">
        <v>54.68</v>
      </c>
      <c r="P7" s="24">
        <v>62.33</v>
      </c>
      <c r="Q7" s="24">
        <v>86.73</v>
      </c>
      <c r="R7" s="24">
        <v>2860</v>
      </c>
      <c r="S7" s="24">
        <v>45690</v>
      </c>
      <c r="T7" s="24">
        <v>351.91</v>
      </c>
      <c r="U7" s="24">
        <v>129.83000000000001</v>
      </c>
      <c r="V7" s="24">
        <v>28222</v>
      </c>
      <c r="W7" s="24">
        <v>8.5</v>
      </c>
      <c r="X7" s="24">
        <v>3320.24</v>
      </c>
      <c r="Y7" s="24">
        <v>103.35</v>
      </c>
      <c r="Z7" s="24">
        <v>98.49</v>
      </c>
      <c r="AA7" s="24">
        <v>100.88</v>
      </c>
      <c r="AB7" s="24">
        <v>99.37</v>
      </c>
      <c r="AC7" s="24">
        <v>100.02</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7.48</v>
      </c>
      <c r="AV7" s="24">
        <v>7.39</v>
      </c>
      <c r="AW7" s="24">
        <v>7.24</v>
      </c>
      <c r="AX7" s="24">
        <v>15.28</v>
      </c>
      <c r="AY7" s="24">
        <v>20.3</v>
      </c>
      <c r="AZ7" s="24">
        <v>55.6</v>
      </c>
      <c r="BA7" s="24">
        <v>59.4</v>
      </c>
      <c r="BB7" s="24">
        <v>68.27</v>
      </c>
      <c r="BC7" s="24">
        <v>74.790000000000006</v>
      </c>
      <c r="BD7" s="24">
        <v>73.930000000000007</v>
      </c>
      <c r="BE7" s="24">
        <v>82.75</v>
      </c>
      <c r="BF7" s="24">
        <v>3113.38</v>
      </c>
      <c r="BG7" s="24">
        <v>2983.76</v>
      </c>
      <c r="BH7" s="24">
        <v>2887.18</v>
      </c>
      <c r="BI7" s="24">
        <v>2745.05</v>
      </c>
      <c r="BJ7" s="24">
        <v>2637.87</v>
      </c>
      <c r="BK7" s="24">
        <v>789.08</v>
      </c>
      <c r="BL7" s="24">
        <v>747.84</v>
      </c>
      <c r="BM7" s="24">
        <v>804.98</v>
      </c>
      <c r="BN7" s="24">
        <v>767.56</v>
      </c>
      <c r="BO7" s="24">
        <v>795.22</v>
      </c>
      <c r="BP7" s="24">
        <v>602.55999999999995</v>
      </c>
      <c r="BQ7" s="24">
        <v>92.91</v>
      </c>
      <c r="BR7" s="24">
        <v>94.3</v>
      </c>
      <c r="BS7" s="24">
        <v>93.78</v>
      </c>
      <c r="BT7" s="24">
        <v>94.68</v>
      </c>
      <c r="BU7" s="24">
        <v>94.19</v>
      </c>
      <c r="BV7" s="24">
        <v>88.25</v>
      </c>
      <c r="BW7" s="24">
        <v>90.17</v>
      </c>
      <c r="BX7" s="24">
        <v>88.71</v>
      </c>
      <c r="BY7" s="24">
        <v>90.23</v>
      </c>
      <c r="BZ7" s="24">
        <v>90.78</v>
      </c>
      <c r="CA7" s="24">
        <v>97.94</v>
      </c>
      <c r="CB7" s="24">
        <v>150.97</v>
      </c>
      <c r="CC7" s="24">
        <v>150</v>
      </c>
      <c r="CD7" s="24">
        <v>150.25</v>
      </c>
      <c r="CE7" s="24">
        <v>150</v>
      </c>
      <c r="CF7" s="24">
        <v>150</v>
      </c>
      <c r="CG7" s="24">
        <v>176.37</v>
      </c>
      <c r="CH7" s="24">
        <v>173.17</v>
      </c>
      <c r="CI7" s="24">
        <v>174.8</v>
      </c>
      <c r="CJ7" s="24">
        <v>170.2</v>
      </c>
      <c r="CK7" s="24">
        <v>170.83</v>
      </c>
      <c r="CL7" s="24">
        <v>140.97999999999999</v>
      </c>
      <c r="CM7" s="24" t="s">
        <v>102</v>
      </c>
      <c r="CN7" s="24" t="s">
        <v>102</v>
      </c>
      <c r="CO7" s="24" t="s">
        <v>102</v>
      </c>
      <c r="CP7" s="24" t="s">
        <v>102</v>
      </c>
      <c r="CQ7" s="24" t="s">
        <v>102</v>
      </c>
      <c r="CR7" s="24">
        <v>56.72</v>
      </c>
      <c r="CS7" s="24">
        <v>56.43</v>
      </c>
      <c r="CT7" s="24">
        <v>55.82</v>
      </c>
      <c r="CU7" s="24">
        <v>56.51</v>
      </c>
      <c r="CV7" s="24">
        <v>56.85</v>
      </c>
      <c r="CW7" s="24">
        <v>60.13</v>
      </c>
      <c r="CX7" s="24">
        <v>77.73</v>
      </c>
      <c r="CY7" s="24">
        <v>78.760000000000005</v>
      </c>
      <c r="CZ7" s="24">
        <v>79.5</v>
      </c>
      <c r="DA7" s="24">
        <v>80.819999999999993</v>
      </c>
      <c r="DB7" s="24">
        <v>81.55</v>
      </c>
      <c r="DC7" s="24">
        <v>90.72</v>
      </c>
      <c r="DD7" s="24">
        <v>91.07</v>
      </c>
      <c r="DE7" s="24">
        <v>90.67</v>
      </c>
      <c r="DF7" s="24">
        <v>90.62</v>
      </c>
      <c r="DG7" s="24">
        <v>90.79</v>
      </c>
      <c r="DH7" s="24">
        <v>96</v>
      </c>
      <c r="DI7" s="24">
        <v>3.22</v>
      </c>
      <c r="DJ7" s="24">
        <v>6.4</v>
      </c>
      <c r="DK7" s="24">
        <v>9.49</v>
      </c>
      <c r="DL7" s="24">
        <v>12.52</v>
      </c>
      <c r="DM7" s="24">
        <v>15.59</v>
      </c>
      <c r="DN7" s="24">
        <v>20.78</v>
      </c>
      <c r="DO7" s="24">
        <v>23.54</v>
      </c>
      <c r="DP7" s="24">
        <v>25.86</v>
      </c>
      <c r="DQ7" s="24">
        <v>26.9</v>
      </c>
      <c r="DR7" s="24">
        <v>28.47</v>
      </c>
      <c r="DS7" s="24">
        <v>42.2</v>
      </c>
      <c r="DT7" s="24">
        <v>1</v>
      </c>
      <c r="DU7" s="24">
        <v>0.95</v>
      </c>
      <c r="DV7" s="24">
        <v>0.91</v>
      </c>
      <c r="DW7" s="24">
        <v>0.88</v>
      </c>
      <c r="DX7" s="24">
        <v>0.91</v>
      </c>
      <c r="DY7" s="24">
        <v>1.34</v>
      </c>
      <c r="DZ7" s="24">
        <v>1.5</v>
      </c>
      <c r="EA7" s="24">
        <v>1.4</v>
      </c>
      <c r="EB7" s="24">
        <v>2.08</v>
      </c>
      <c r="EC7" s="24">
        <v>1.87</v>
      </c>
      <c r="ED7" s="24">
        <v>9.4600000000000009</v>
      </c>
      <c r="EE7" s="24">
        <v>0.05</v>
      </c>
      <c r="EF7" s="24">
        <v>0.06</v>
      </c>
      <c r="EG7" s="24">
        <v>0.08</v>
      </c>
      <c r="EH7" s="24">
        <v>0.05</v>
      </c>
      <c r="EI7" s="24">
        <v>0</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110</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JWS25152</cp:lastModifiedBy>
  <cp:lastPrinted>2026-02-20T08:02:31Z</cp:lastPrinted>
  <dcterms:modified xsi:type="dcterms:W3CDTF">2026-03-09T00:45:40Z</dcterms:modified>
</cp:coreProperties>
</file>