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xr:revisionPtr revIDLastSave="0" documentId="13_ncr:1_{64B95673-9358-4D3F-BFE7-4A81B8E2BE3E}" xr6:coauthVersionLast="36" xr6:coauthVersionMax="47" xr10:uidLastSave="{00000000-0000-0000-0000-000000000000}"/>
  <workbookProtection workbookAlgorithmName="SHA-512" workbookHashValue="bq/KeJ60fMls6U21JINI+UkF0idl/Fd252jga0BMPxwLX6VHna+P03yhSuWef6IYOv6U59kCAhFbgx315+TYVw==" workbookSaltValue="0EbMYL4EpwKDgDbnaV293w==" workbookSpinCount="100000" lockStructure="1"/>
  <bookViews>
    <workbookView xWindow="-15" yWindow="-15" windowWidth="14400" windowHeight="157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P6" i="5"/>
  <c r="O6" i="5"/>
  <c r="I10" i="4" s="1"/>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H85" i="4"/>
  <c r="G85" i="4"/>
  <c r="BB10" i="4"/>
  <c r="AT10" i="4"/>
  <c r="W10" i="4"/>
  <c r="P10" i="4"/>
  <c r="AT8" i="4"/>
  <c r="AD8" i="4"/>
  <c r="W8" i="4"/>
  <c r="P8" i="4"/>
  <c r="I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<sst xmlns="http://schemas.openxmlformats.org/spreadsheetml/2006/main" count="228" uniqueCount="113">
  <si>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</si>
  <si>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</si>
  <si>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</si>
  <si>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</si>
  <si>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</si>
  <si>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</si>
  <si>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</si>
  <si>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</si>
  <si>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</si>
  <si>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</si>
  <si>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</si>
  <si>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</si>
  <si>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</si>
  <si>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</si>
  <si>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</si>
  <si>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</si>
  <si>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</si>
  <si>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</si>
  <si>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</si>
  <si>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</si>
  <si>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</si>
  <si>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</si>
  <si>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</si>
  <si>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</si>
  <si>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</si>
  <si>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</si>
  <si>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</si>
  <si>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</si>
  <si>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</si>
  <si>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</si>
  <si>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</si>
  <si>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</si>
  <si>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</si>
  <si>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</si>
  <si>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</si>
  <si>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</si>
  <si>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</si>
  <si>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</si>
  <si>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</si>
  <si>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</si>
  <si>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</si>
  <si>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</si>
  <si>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</si>
  <si>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</si>
  <si>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</si>
  <si>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</si>
  <si>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</si>
  <si>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</si>
  <si>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</si>
  <si>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</si>
  <si>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</si>
  <si>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</si>
  <si>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</si>
  <si>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</si>
  <si>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</si>
  <si>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</si>
  <si>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</si>
  <si>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</si>
  <si>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</si>
  <si>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</si>
  <si>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</si>
  <si>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</si>
  <si>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</si>
  <si>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</si>
  <si>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</si>
  <si>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</si>
  <si>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</si>
  <si>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</si>
  <si>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</si>
  <si>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</si>
  <si>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</si>
  <si>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</si>
  <si>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</si>
  <si>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</si>
  <si>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</si>
  <si>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</si>
  <si>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</si>
  <si>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</si>
  <si>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</si>
  <si>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</si>
  <si>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</si>
  <si>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</si>
  <si>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</si>
  <si>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</si>
  <si>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</si>
  <si>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</si>
  <si>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</si>
  <si>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</si>
  <si>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</si>
  <si>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</si>
  <si>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</si>
  <si>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</si>
  <si>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</si>
  <si>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</si>
  <si>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</si>
  <si>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</si>
  <si>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</si>
  <si>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</si>
  <si>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</si>
  <si>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</si>
  <si>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</si>
  <si>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</si>
  <si>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</si>
  <si>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</si>
  <si>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</si>
  <si>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</si>
  <si>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</si>
  <si>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</si>
  <si>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</si>
  <si>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</si>
  <si>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「有形固定資産減価償却率」「管路経年化率」ともに類似団体と比較して低い水準である。
　また、「管路更新率」は、類似団体より低い年が続いており、計画的に管路の更新に取り組む必要がある。</t>
    <phoneticPr fontId="4"/>
  </si>
  <si>
    <t>　経営の健全性・効率性については、経営効率化の取り組みなどにより黒字を確保できている。しかし、今後は、給水収益の減少や物価高騰等により経営環境はさらに厳しくなることが見込まれる。
　また、管路の老朽化、更新について、今後も安定的な給水を維持するために効率的な管路等の更新に努めていかなければならない。
　経営比較分析を通じ明らかとなったこれらの課題を精査し、引き続き健全な水道事業運営を維持していかなければならない。</t>
    <rPh sb="61" eb="63">
      <t>コウトウ</t>
    </rPh>
    <rPh sb="63" eb="64">
      <t>ナド</t>
    </rPh>
    <phoneticPr fontId="4"/>
  </si>
  <si>
    <t>　「経常収支比率」は、営業費用の動力費が減少したことにより、前年度比0.2ポイント増の101.56％となり、健全経営の水準となる100％を上回っている。
　「累積欠損金比率」は、該当なし。
　「流動比率」は、100％を大きく超えており、短期的な支払い能力は十分に備えている。
　「企業債残高対給水収益比率」は、給水収益が減少したことに加えて、企業債の借入割合を増やしたため、前年度比23.28ポイント増加した。
　「給水原価」は、営業費用のうち、退職給付費が増加したほか、有収水量の減少により、前年度と比べて7.09円増加した。
　また、給水収益の減少が続いていることに伴い「料金回収率」が100％下回ったため、一層の経費削減に取り組んでいかなければならない。
　「有収率」は、有収率向上の取り組みとして漏水調査を行っており、類似団体より高い水準となっている。一方、「施設利用率」は、類似団体より低い水準となっている。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</si>
</sst>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0.93</c:v>
                </c:pt>
                <c:pt idx="1">
                  <c:v>11.97</c:v>
                </c:pt>
                <c:pt idx="2">
                  <c:v>0.55000000000000004</c:v>
                </c:pt>
                <c:pt idx="3">
                  <c:v>0.23</c:v>
                </c:pt>
                <c:pt idx="4">
                  <c:v>0.11</c:v>
                </c:pt>
              </c:numCache>
            </c:numRef>
          </c:val>
          <c:extLst>
            <c:ext xmlns:c16="http://schemas.microsoft.com/office/drawing/2014/chart" uri="{C3380CC4-5D6E-409C-BE32-E72D297353CC}">
              <c16:uniqueId val="{00000000-D81A-42D3-97B7-FD8498F26D7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D81A-42D3-97B7-FD8498F26D7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56.53</c:v>
                </c:pt>
                <c:pt idx="1">
                  <c:v>39.770000000000003</c:v>
                </c:pt>
                <c:pt idx="2">
                  <c:v>39.17</c:v>
                </c:pt>
                <c:pt idx="3">
                  <c:v>38.14</c:v>
                </c:pt>
                <c:pt idx="4">
                  <c:v>37.46</c:v>
                </c:pt>
              </c:numCache>
            </c:numRef>
          </c:val>
          <c:extLst>
            <c:ext xmlns:c16="http://schemas.microsoft.com/office/drawing/2014/chart" uri="{C3380CC4-5D6E-409C-BE32-E72D297353CC}">
              <c16:uniqueId val="{00000000-0097-40A2-A94B-8BD23BDCCB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0097-40A2-A94B-8BD23BDCCB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92.37</c:v>
                </c:pt>
                <c:pt idx="1">
                  <c:v>89.2</c:v>
                </c:pt>
                <c:pt idx="2">
                  <c:v>89.92</c:v>
                </c:pt>
                <c:pt idx="3">
                  <c:v>90</c:v>
                </c:pt>
                <c:pt idx="4">
                  <c:v>89.82</c:v>
                </c:pt>
              </c:numCache>
            </c:numRef>
          </c:val>
          <c:extLst>
            <c:ext xmlns:c16="http://schemas.microsoft.com/office/drawing/2014/chart" uri="{C3380CC4-5D6E-409C-BE32-E72D297353CC}">
              <c16:uniqueId val="{00000000-39BE-4DA7-A091-5EF953ED577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39BE-4DA7-A091-5EF953ED577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114.45</c:v>
                </c:pt>
                <c:pt idx="1">
                  <c:v>97.03</c:v>
                </c:pt>
                <c:pt idx="2">
                  <c:v>101.68</c:v>
                </c:pt>
                <c:pt idx="3">
                  <c:v>101.36</c:v>
                </c:pt>
                <c:pt idx="4">
                  <c:v>101.56</c:v>
                </c:pt>
              </c:numCache>
            </c:numRef>
          </c:val>
          <c:extLst>
            <c:ext xmlns:c16="http://schemas.microsoft.com/office/drawing/2014/chart" uri="{C3380CC4-5D6E-409C-BE32-E72D297353CC}">
              <c16:uniqueId val="{00000000-E68A-43B5-975F-30105154FE4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68A-43B5-975F-30105154FE4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39.799999999999997</c:v>
                </c:pt>
                <c:pt idx="1">
                  <c:v>38.64</c:v>
                </c:pt>
                <c:pt idx="2">
                  <c:v>40</c:v>
                </c:pt>
                <c:pt idx="3">
                  <c:v>41.44</c:v>
                </c:pt>
                <c:pt idx="4">
                  <c:v>43.25</c:v>
                </c:pt>
              </c:numCache>
            </c:numRef>
          </c:val>
          <c:extLst>
            <c:ext xmlns:c16="http://schemas.microsoft.com/office/drawing/2014/chart" uri="{C3380CC4-5D6E-409C-BE32-E72D297353CC}">
              <c16:uniqueId val="{00000000-EF79-4CBD-9FE3-61E5831AF6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EF79-4CBD-9FE3-61E5831AF6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Lit>
              <c:formatCode>General</c:formatCode>
              <c:ptCount val="5"/>
              <c:pt idx="0">
                <c:v>17.579999999999998</c:v>
              </c:pt>
              <c:pt idx="1">
                <c:v>16.89</c:v>
              </c:pt>
              <c:pt idx="2">
                <c:v>16.46</c:v>
              </c:pt>
              <c:pt idx="3">
                <c:v>16.7</c:v>
              </c:pt>
              <c:pt idx="4">
                <c:v>17.43</c:v>
              </c:pt>
            </c:numLit>
          </c:val>
          <c:extLst>
            <c:ext xmlns:c16="http://schemas.microsoft.com/office/drawing/2014/chart" uri="{C3380CC4-5D6E-409C-BE32-E72D297353CC}">
              <c16:uniqueId val="{00000000-5A10-4485-AB01-35EF80F800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5A10-4485-AB01-35EF80F800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FE7-4988-82C6-BF18600BDC1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FE7-4988-82C6-BF18600BDC1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365.89</c:v>
                </c:pt>
                <c:pt idx="1">
                  <c:v>246.9</c:v>
                </c:pt>
                <c:pt idx="2">
                  <c:v>339.81</c:v>
                </c:pt>
                <c:pt idx="3">
                  <c:v>372.42</c:v>
                </c:pt>
                <c:pt idx="4">
                  <c:v>350.05</c:v>
                </c:pt>
              </c:numCache>
            </c:numRef>
          </c:val>
          <c:extLst>
            <c:ext xmlns:c16="http://schemas.microsoft.com/office/drawing/2014/chart" uri="{C3380CC4-5D6E-409C-BE32-E72D297353CC}">
              <c16:uniqueId val="{00000000-5D9D-42FC-A4C7-10182CE63A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5D9D-42FC-A4C7-10182CE63A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595.62</c:v>
                </c:pt>
                <c:pt idx="1">
                  <c:v>683.27</c:v>
                </c:pt>
                <c:pt idx="2">
                  <c:v>663.64</c:v>
                </c:pt>
                <c:pt idx="3">
                  <c:v>676.59</c:v>
                </c:pt>
                <c:pt idx="4">
                  <c:v>699.87</c:v>
                </c:pt>
              </c:numCache>
            </c:numRef>
          </c:val>
          <c:extLst>
            <c:ext xmlns:c16="http://schemas.microsoft.com/office/drawing/2014/chart" uri="{C3380CC4-5D6E-409C-BE32-E72D297353CC}">
              <c16:uniqueId val="{00000000-C92E-410F-A463-87F3ABC922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C92E-410F-A463-87F3ABC922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116.25</c:v>
                </c:pt>
                <c:pt idx="1">
                  <c:v>96.06</c:v>
                </c:pt>
                <c:pt idx="2">
                  <c:v>101.21</c:v>
                </c:pt>
                <c:pt idx="3">
                  <c:v>100.8</c:v>
                </c:pt>
                <c:pt idx="4">
                  <c:v>96.58</c:v>
                </c:pt>
              </c:numCache>
            </c:numRef>
          </c:val>
          <c:extLst>
            <c:ext xmlns:c16="http://schemas.microsoft.com/office/drawing/2014/chart" uri="{C3380CC4-5D6E-409C-BE32-E72D297353CC}">
              <c16:uniqueId val="{00000000-6264-4893-9576-D330151D07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6264-4893-9576-D330151D07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131.06</c:v>
                </c:pt>
                <c:pt idx="1">
                  <c:v>154.08000000000001</c:v>
                </c:pt>
                <c:pt idx="2">
                  <c:v>153.33000000000001</c:v>
                </c:pt>
                <c:pt idx="3">
                  <c:v>153.99</c:v>
                </c:pt>
                <c:pt idx="4">
                  <c:v>161.08000000000001</c:v>
                </c:pt>
              </c:numCache>
            </c:numRef>
          </c:val>
          <c:extLst>
            <c:ext xmlns:c16="http://schemas.microsoft.com/office/drawing/2014/chart" uri="{C3380CC4-5D6E-409C-BE32-E72D297353CC}">
              <c16:uniqueId val="{00000000-4643-471F-A8A3-2A3D4335C26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4643-471F-A8A3-2A3D4335C26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heetViews>
  <sheetFormatPr defaultColWidth="2.625" defaultRowHeight="13.5" x14ac:dyDescent="0.15"/>
  <cols>
    <col min="1" max="1" width="2.625" customWidth="1"/>
    <col min="2" max="62" width="3.8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新潟県　五泉市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A5</v>
      </c>
      <c r="X8" s="43"/>
      <c r="Y8" s="43"/>
      <c r="Z8" s="43"/>
      <c r="AA8" s="43"/>
      <c r="AB8" s="43"/>
      <c r="AC8" s="43"/>
      <c r="AD8" s="43" t="str">
        <f>データ!$M$6</f>
        <v>非設置</v>
      </c>
      <c r="AE8" s="43"/>
      <c r="AF8" s="43"/>
      <c r="AG8" s="43"/>
      <c r="AH8" s="43"/>
      <c r="AI8" s="43"/>
      <c r="AJ8" s="43"/>
      <c r="AK8" s="2"/>
      <c r="AL8" s="44">
        <f>データ!$R$6</f>
        <v>46523</v>
      </c>
      <c r="AM8" s="44"/>
      <c r="AN8" s="44"/>
      <c r="AO8" s="44"/>
      <c r="AP8" s="44"/>
      <c r="AQ8" s="44"/>
      <c r="AR8" s="44"/>
      <c r="AS8" s="44"/>
      <c r="AT8" s="45">
        <f>データ!$S$6</f>
        <v>351.91</v>
      </c>
      <c r="AU8" s="46"/>
      <c r="AV8" s="46"/>
      <c r="AW8" s="46"/>
      <c r="AX8" s="46"/>
      <c r="AY8" s="46"/>
      <c r="AZ8" s="46"/>
      <c r="BA8" s="46"/>
      <c r="BB8" s="47">
        <f>データ!$T$6</f>
        <v>132.19999999999999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60.58</v>
      </c>
      <c r="J10" s="46"/>
      <c r="K10" s="46"/>
      <c r="L10" s="46"/>
      <c r="M10" s="46"/>
      <c r="N10" s="46"/>
      <c r="O10" s="80"/>
      <c r="P10" s="47">
        <f>データ!$P$6</f>
        <v>99.58</v>
      </c>
      <c r="Q10" s="47"/>
      <c r="R10" s="47"/>
      <c r="S10" s="47"/>
      <c r="T10" s="47"/>
      <c r="U10" s="47"/>
      <c r="V10" s="47"/>
      <c r="W10" s="44">
        <f>データ!$Q$6</f>
        <v>2893</v>
      </c>
      <c r="X10" s="44"/>
      <c r="Y10" s="44"/>
      <c r="Z10" s="44"/>
      <c r="AA10" s="44"/>
      <c r="AB10" s="44"/>
      <c r="AC10" s="44"/>
      <c r="AD10" s="2"/>
      <c r="AE10" s="2"/>
      <c r="AF10" s="2"/>
      <c r="AG10" s="2"/>
      <c r="AH10" s="2"/>
      <c r="AI10" s="2"/>
      <c r="AJ10" s="2"/>
      <c r="AK10" s="2"/>
      <c r="AL10" s="44">
        <f>データ!$U$6</f>
        <v>45939</v>
      </c>
      <c r="AM10" s="44"/>
      <c r="AN10" s="44"/>
      <c r="AO10" s="44"/>
      <c r="AP10" s="44"/>
      <c r="AQ10" s="44"/>
      <c r="AR10" s="44"/>
      <c r="AS10" s="44"/>
      <c r="AT10" s="45">
        <f>データ!$V$6</f>
        <v>195.1</v>
      </c>
      <c r="AU10" s="46"/>
      <c r="AV10" s="46"/>
      <c r="AW10" s="46"/>
      <c r="AX10" s="46"/>
      <c r="AY10" s="46"/>
      <c r="AZ10" s="46"/>
      <c r="BA10" s="46"/>
      <c r="BB10" s="47">
        <f>データ!$W$6</f>
        <v>235.46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110</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zr0r1UZpdI7M5qWCTJdOMGyl92TDrDL+VOk6xGLlWdYoe8guko4eABo+dvyPFuuUbLYFSNLYUzWFwSf71DuA==" saltValue="SYG+BrHL4qax+ESj5Q4XP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152188</v>
      </c>
      <c r="D6" s="20">
        <f t="shared" si="3"/>
        <v>46</v>
      </c>
      <c r="E6" s="20">
        <f t="shared" si="3"/>
        <v>1</v>
      </c>
      <c r="F6" s="20">
        <f t="shared" si="3"/>
        <v>0</v>
      </c>
      <c r="G6" s="20">
        <f t="shared" si="3"/>
        <v>1</v>
      </c>
      <c r="H6" s="20" t="str">
        <f t="shared" si="3"/>
        <v>新潟県　五泉市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60.58</v>
      </c>
      <c r="P6" s="21">
        <f t="shared" si="3"/>
        <v>99.58</v>
      </c>
      <c r="Q6" s="21">
        <f t="shared" si="3"/>
        <v>2893</v>
      </c>
      <c r="R6" s="21">
        <f t="shared" si="3"/>
        <v>46523</v>
      </c>
      <c r="S6" s="21">
        <f t="shared" si="3"/>
        <v>351.91</v>
      </c>
      <c r="T6" s="21">
        <f t="shared" si="3"/>
        <v>132.19999999999999</v>
      </c>
      <c r="U6" s="21">
        <f t="shared" si="3"/>
        <v>45939</v>
      </c>
      <c r="V6" s="21">
        <f t="shared" si="3"/>
        <v>195.1</v>
      </c>
      <c r="W6" s="21">
        <f t="shared" si="3"/>
        <v>235.46</v>
      </c>
      <c r="X6" s="22">
        <f>IF(X7="",NA(),X7)</f>
        <v>114.45</v>
      </c>
      <c r="Y6" s="22">
        <f t="shared" ref="Y6:AG6" si="4">IF(Y7="",NA(),Y7)</f>
        <v>97.03</v>
      </c>
      <c r="Z6" s="22">
        <f t="shared" si="4"/>
        <v>101.68</v>
      </c>
      <c r="AA6" s="22">
        <f t="shared" si="4"/>
        <v>101.36</v>
      </c>
      <c r="AB6" s="22">
        <f t="shared" si="4"/>
        <v>101.56</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365.89</v>
      </c>
      <c r="AU6" s="22">
        <f t="shared" ref="AU6:BC6" si="6">IF(AU7="",NA(),AU7)</f>
        <v>246.9</v>
      </c>
      <c r="AV6" s="22">
        <f t="shared" si="6"/>
        <v>339.81</v>
      </c>
      <c r="AW6" s="22">
        <f t="shared" si="6"/>
        <v>372.42</v>
      </c>
      <c r="AX6" s="22">
        <f t="shared" si="6"/>
        <v>350.05</v>
      </c>
      <c r="AY6" s="22">
        <f t="shared" si="6"/>
        <v>365.18</v>
      </c>
      <c r="AZ6" s="22">
        <f t="shared" si="6"/>
        <v>327.77</v>
      </c>
      <c r="BA6" s="22">
        <f t="shared" si="6"/>
        <v>338.02</v>
      </c>
      <c r="BB6" s="22">
        <f t="shared" si="6"/>
        <v>345.94</v>
      </c>
      <c r="BC6" s="22">
        <f t="shared" si="6"/>
        <v>329.7</v>
      </c>
      <c r="BD6" s="21" t="str">
        <f>IF(BD7="","",IF(BD7="-","【-】","【"&amp;SUBSTITUTE(TEXT(BD7,"#,##0.00"),"-","△")&amp;"】"))</f>
        <v>【243.36】</v>
      </c>
      <c r="BE6" s="22">
        <f>IF(BE7="",NA(),BE7)</f>
        <v>595.62</v>
      </c>
      <c r="BF6" s="22">
        <f t="shared" ref="BF6:BN6" si="7">IF(BF7="",NA(),BF7)</f>
        <v>683.27</v>
      </c>
      <c r="BG6" s="22">
        <f t="shared" si="7"/>
        <v>663.64</v>
      </c>
      <c r="BH6" s="22">
        <f t="shared" si="7"/>
        <v>676.59</v>
      </c>
      <c r="BI6" s="22">
        <f t="shared" si="7"/>
        <v>699.87</v>
      </c>
      <c r="BJ6" s="22">
        <f t="shared" si="7"/>
        <v>371.65</v>
      </c>
      <c r="BK6" s="22">
        <f t="shared" si="7"/>
        <v>397.1</v>
      </c>
      <c r="BL6" s="22">
        <f t="shared" si="7"/>
        <v>379.91</v>
      </c>
      <c r="BM6" s="22">
        <f t="shared" si="7"/>
        <v>386.61</v>
      </c>
      <c r="BN6" s="22">
        <f t="shared" si="7"/>
        <v>381.56</v>
      </c>
      <c r="BO6" s="21" t="str">
        <f>IF(BO7="","",IF(BO7="-","【-】","【"&amp;SUBSTITUTE(TEXT(BO7,"#,##0.00"),"-","△")&amp;"】"))</f>
        <v>【265.93】</v>
      </c>
      <c r="BP6" s="22">
        <f>IF(BP7="",NA(),BP7)</f>
        <v>116.25</v>
      </c>
      <c r="BQ6" s="22">
        <f t="shared" ref="BQ6:BY6" si="8">IF(BQ7="",NA(),BQ7)</f>
        <v>96.06</v>
      </c>
      <c r="BR6" s="22">
        <f t="shared" si="8"/>
        <v>101.21</v>
      </c>
      <c r="BS6" s="22">
        <f t="shared" si="8"/>
        <v>100.8</v>
      </c>
      <c r="BT6" s="22">
        <f t="shared" si="8"/>
        <v>96.58</v>
      </c>
      <c r="BU6" s="22">
        <f t="shared" si="8"/>
        <v>98.77</v>
      </c>
      <c r="BV6" s="22">
        <f t="shared" si="8"/>
        <v>95.79</v>
      </c>
      <c r="BW6" s="22">
        <f t="shared" si="8"/>
        <v>98.3</v>
      </c>
      <c r="BX6" s="22">
        <f t="shared" si="8"/>
        <v>93.82</v>
      </c>
      <c r="BY6" s="22">
        <f t="shared" si="8"/>
        <v>95.04</v>
      </c>
      <c r="BZ6" s="21" t="str">
        <f>IF(BZ7="","",IF(BZ7="-","【-】","【"&amp;SUBSTITUTE(TEXT(BZ7,"#,##0.00"),"-","△")&amp;"】"))</f>
        <v>【97.82】</v>
      </c>
      <c r="CA6" s="22">
        <f>IF(CA7="",NA(),CA7)</f>
        <v>131.06</v>
      </c>
      <c r="CB6" s="22">
        <f t="shared" ref="CB6:CJ6" si="9">IF(CB7="",NA(),CB7)</f>
        <v>154.08000000000001</v>
      </c>
      <c r="CC6" s="22">
        <f t="shared" si="9"/>
        <v>153.33000000000001</v>
      </c>
      <c r="CD6" s="22">
        <f t="shared" si="9"/>
        <v>153.99</v>
      </c>
      <c r="CE6" s="22">
        <f t="shared" si="9"/>
        <v>161.08000000000001</v>
      </c>
      <c r="CF6" s="22">
        <f t="shared" si="9"/>
        <v>173.67</v>
      </c>
      <c r="CG6" s="22">
        <f t="shared" si="9"/>
        <v>171.13</v>
      </c>
      <c r="CH6" s="22">
        <f t="shared" si="9"/>
        <v>173.7</v>
      </c>
      <c r="CI6" s="22">
        <f t="shared" si="9"/>
        <v>178.94</v>
      </c>
      <c r="CJ6" s="22">
        <f t="shared" si="9"/>
        <v>180.19</v>
      </c>
      <c r="CK6" s="21" t="str">
        <f>IF(CK7="","",IF(CK7="-","【-】","【"&amp;SUBSTITUTE(TEXT(CK7,"#,##0.00"),"-","△")&amp;"】"))</f>
        <v>【177.56】</v>
      </c>
      <c r="CL6" s="22">
        <f>IF(CL7="",NA(),CL7)</f>
        <v>56.53</v>
      </c>
      <c r="CM6" s="22">
        <f t="shared" ref="CM6:CU6" si="10">IF(CM7="",NA(),CM7)</f>
        <v>39.770000000000003</v>
      </c>
      <c r="CN6" s="22">
        <f t="shared" si="10"/>
        <v>39.17</v>
      </c>
      <c r="CO6" s="22">
        <f t="shared" si="10"/>
        <v>38.14</v>
      </c>
      <c r="CP6" s="22">
        <f t="shared" si="10"/>
        <v>37.46</v>
      </c>
      <c r="CQ6" s="22">
        <f t="shared" si="10"/>
        <v>59.67</v>
      </c>
      <c r="CR6" s="22">
        <f t="shared" si="10"/>
        <v>60.12</v>
      </c>
      <c r="CS6" s="22">
        <f t="shared" si="10"/>
        <v>60.34</v>
      </c>
      <c r="CT6" s="22">
        <f t="shared" si="10"/>
        <v>59.54</v>
      </c>
      <c r="CU6" s="22">
        <f t="shared" si="10"/>
        <v>59.26</v>
      </c>
      <c r="CV6" s="21" t="str">
        <f>IF(CV7="","",IF(CV7="-","【-】","【"&amp;SUBSTITUTE(TEXT(CV7,"#,##0.00"),"-","△")&amp;"】"))</f>
        <v>【59.81】</v>
      </c>
      <c r="CW6" s="22">
        <f>IF(CW7="",NA(),CW7)</f>
        <v>92.37</v>
      </c>
      <c r="CX6" s="22">
        <f t="shared" ref="CX6:DF6" si="11">IF(CX7="",NA(),CX7)</f>
        <v>89.2</v>
      </c>
      <c r="CY6" s="22">
        <f t="shared" si="11"/>
        <v>89.92</v>
      </c>
      <c r="CZ6" s="22">
        <f t="shared" si="11"/>
        <v>90</v>
      </c>
      <c r="DA6" s="22">
        <f t="shared" si="11"/>
        <v>89.82</v>
      </c>
      <c r="DB6" s="22">
        <f t="shared" si="11"/>
        <v>84.6</v>
      </c>
      <c r="DC6" s="22">
        <f t="shared" si="11"/>
        <v>84.24</v>
      </c>
      <c r="DD6" s="22">
        <f t="shared" si="11"/>
        <v>84.19</v>
      </c>
      <c r="DE6" s="22">
        <f t="shared" si="11"/>
        <v>83.93</v>
      </c>
      <c r="DF6" s="22">
        <f t="shared" si="11"/>
        <v>83.84</v>
      </c>
      <c r="DG6" s="21" t="str">
        <f>IF(DG7="","",IF(DG7="-","【-】","【"&amp;SUBSTITUTE(TEXT(DG7,"#,##0.00"),"-","△")&amp;"】"))</f>
        <v>【89.42】</v>
      </c>
      <c r="DH6" s="22">
        <f>IF(DH7="",NA(),DH7)</f>
        <v>39.799999999999997</v>
      </c>
      <c r="DI6" s="22">
        <f t="shared" ref="DI6:DQ6" si="12">IF(DI7="",NA(),DI7)</f>
        <v>38.64</v>
      </c>
      <c r="DJ6" s="22">
        <f t="shared" si="12"/>
        <v>40</v>
      </c>
      <c r="DK6" s="22">
        <f t="shared" si="12"/>
        <v>41.44</v>
      </c>
      <c r="DL6" s="22">
        <f t="shared" si="12"/>
        <v>43.25</v>
      </c>
      <c r="DM6" s="22">
        <f t="shared" si="12"/>
        <v>48.17</v>
      </c>
      <c r="DN6" s="22">
        <f t="shared" si="12"/>
        <v>48.83</v>
      </c>
      <c r="DO6" s="22">
        <f t="shared" si="12"/>
        <v>49.96</v>
      </c>
      <c r="DP6" s="22">
        <f t="shared" si="12"/>
        <v>50.82</v>
      </c>
      <c r="DQ6" s="22">
        <f t="shared" si="12"/>
        <v>51.82</v>
      </c>
      <c r="DR6" s="21" t="str">
        <f>IF(DR7="","",IF(DR7="-","【-】","【"&amp;SUBSTITUTE(TEXT(DR7,"#,##0.00"),"-","△")&amp;"】"))</f>
        <v>【52.02】</v>
      </c>
      <c r="DS6" s="22">
        <f>IF(DS7="",NA(),DS7)</f>
        <v>25.33</v>
      </c>
      <c r="DT6" s="22">
        <f t="shared" ref="DT6:EB6" si="13">IF(DT7="",NA(),DT7)</f>
        <v>52.06</v>
      </c>
      <c r="DU6" s="22">
        <f t="shared" si="13"/>
        <v>53.33</v>
      </c>
      <c r="DV6" s="22">
        <f t="shared" si="13"/>
        <v>50.08</v>
      </c>
      <c r="DW6" s="22">
        <f t="shared" si="13"/>
        <v>50.15</v>
      </c>
      <c r="DX6" s="22">
        <f t="shared" si="13"/>
        <v>17.12</v>
      </c>
      <c r="DY6" s="22">
        <f t="shared" si="13"/>
        <v>18.18</v>
      </c>
      <c r="DZ6" s="22">
        <f t="shared" si="13"/>
        <v>19.32</v>
      </c>
      <c r="EA6" s="22">
        <f t="shared" si="13"/>
        <v>21.16</v>
      </c>
      <c r="EB6" s="22">
        <f t="shared" si="13"/>
        <v>22.72</v>
      </c>
      <c r="EC6" s="21" t="str">
        <f>IF(EC7="","",IF(EC7="-","【-】","【"&amp;SUBSTITUTE(TEXT(EC7,"#,##0.00"),"-","△")&amp;"】"))</f>
        <v>【25.37】</v>
      </c>
      <c r="ED6" s="22">
        <f>IF(ED7="",NA(),ED7)</f>
        <v>0.93</v>
      </c>
      <c r="EE6" s="22">
        <f t="shared" ref="EE6:EM6" si="14">IF(EE7="",NA(),EE7)</f>
        <v>11.97</v>
      </c>
      <c r="EF6" s="22">
        <f t="shared" si="14"/>
        <v>0.55000000000000004</v>
      </c>
      <c r="EG6" s="22">
        <f t="shared" si="14"/>
        <v>0.23</v>
      </c>
      <c r="EH6" s="22">
        <f t="shared" si="14"/>
        <v>0.11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152188</v>
      </c>
      <c r="D7" s="24">
        <v>46</v>
      </c>
      <c r="E7" s="24">
        <v>1</v>
      </c>
      <c r="F7" s="24">
        <v>0</v>
      </c>
      <c r="G7" s="24">
        <v>1</v>
      </c>
      <c r="H7" s="24" t="s">
        <v>93</v>
      </c>
      <c r="I7" s="24" t="s">
        <v>94</v>
      </c>
      <c r="J7" s="24" t="s">
        <v>95</v>
      </c>
      <c r="K7" s="24" t="s">
        <v>96</v>
      </c>
      <c r="L7" s="24" t="s">
        <v>97</v>
      </c>
      <c r="M7" s="24" t="s">
        <v>98</v>
      </c>
      <c r="N7" s="25" t="s">
        <v>99</v>
      </c>
      <c r="O7" s="25">
        <v>60.58</v>
      </c>
      <c r="P7" s="25">
        <v>99.58</v>
      </c>
      <c r="Q7" s="25">
        <v>2893</v>
      </c>
      <c r="R7" s="25">
        <v>46523</v>
      </c>
      <c r="S7" s="25">
        <v>351.91</v>
      </c>
      <c r="T7" s="25">
        <v>132.19999999999999</v>
      </c>
      <c r="U7" s="25">
        <v>45939</v>
      </c>
      <c r="V7" s="25">
        <v>195.1</v>
      </c>
      <c r="W7" s="25">
        <v>235.46</v>
      </c>
      <c r="X7" s="25">
        <v>114.45</v>
      </c>
      <c r="Y7" s="25">
        <v>97.03</v>
      </c>
      <c r="Z7" s="25">
        <v>101.68</v>
      </c>
      <c r="AA7" s="25">
        <v>101.36</v>
      </c>
      <c r="AB7" s="25">
        <v>101.56</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365.89</v>
      </c>
      <c r="AU7" s="25">
        <v>246.9</v>
      </c>
      <c r="AV7" s="25">
        <v>339.81</v>
      </c>
      <c r="AW7" s="25">
        <v>372.42</v>
      </c>
      <c r="AX7" s="25">
        <v>350.05</v>
      </c>
      <c r="AY7" s="25">
        <v>365.18</v>
      </c>
      <c r="AZ7" s="25">
        <v>327.77</v>
      </c>
      <c r="BA7" s="25">
        <v>338.02</v>
      </c>
      <c r="BB7" s="25">
        <v>345.94</v>
      </c>
      <c r="BC7" s="25">
        <v>329.7</v>
      </c>
      <c r="BD7" s="25">
        <v>243.36</v>
      </c>
      <c r="BE7" s="25">
        <v>595.62</v>
      </c>
      <c r="BF7" s="25">
        <v>683.27</v>
      </c>
      <c r="BG7" s="25">
        <v>663.64</v>
      </c>
      <c r="BH7" s="25">
        <v>676.59</v>
      </c>
      <c r="BI7" s="25">
        <v>699.87</v>
      </c>
      <c r="BJ7" s="25">
        <v>371.65</v>
      </c>
      <c r="BK7" s="25">
        <v>397.1</v>
      </c>
      <c r="BL7" s="25">
        <v>379.91</v>
      </c>
      <c r="BM7" s="25">
        <v>386.61</v>
      </c>
      <c r="BN7" s="25">
        <v>381.56</v>
      </c>
      <c r="BO7" s="25">
        <v>265.93</v>
      </c>
      <c r="BP7" s="25">
        <v>116.25</v>
      </c>
      <c r="BQ7" s="25">
        <v>96.06</v>
      </c>
      <c r="BR7" s="25">
        <v>101.21</v>
      </c>
      <c r="BS7" s="25">
        <v>100.8</v>
      </c>
      <c r="BT7" s="25">
        <v>96.58</v>
      </c>
      <c r="BU7" s="25">
        <v>98.77</v>
      </c>
      <c r="BV7" s="25">
        <v>95.79</v>
      </c>
      <c r="BW7" s="25">
        <v>98.3</v>
      </c>
      <c r="BX7" s="25">
        <v>93.82</v>
      </c>
      <c r="BY7" s="25">
        <v>95.04</v>
      </c>
      <c r="BZ7" s="25">
        <v>97.82</v>
      </c>
      <c r="CA7" s="25">
        <v>131.06</v>
      </c>
      <c r="CB7" s="25">
        <v>154.08000000000001</v>
      </c>
      <c r="CC7" s="25">
        <v>153.33000000000001</v>
      </c>
      <c r="CD7" s="25">
        <v>153.99</v>
      </c>
      <c r="CE7" s="25">
        <v>161.08000000000001</v>
      </c>
      <c r="CF7" s="25">
        <v>173.67</v>
      </c>
      <c r="CG7" s="25">
        <v>171.13</v>
      </c>
      <c r="CH7" s="25">
        <v>173.7</v>
      </c>
      <c r="CI7" s="25">
        <v>178.94</v>
      </c>
      <c r="CJ7" s="25">
        <v>180.19</v>
      </c>
      <c r="CK7" s="25">
        <v>177.56</v>
      </c>
      <c r="CL7" s="25">
        <v>56.53</v>
      </c>
      <c r="CM7" s="25">
        <v>39.770000000000003</v>
      </c>
      <c r="CN7" s="25">
        <v>39.17</v>
      </c>
      <c r="CO7" s="25">
        <v>38.14</v>
      </c>
      <c r="CP7" s="25">
        <v>37.46</v>
      </c>
      <c r="CQ7" s="25">
        <v>59.67</v>
      </c>
      <c r="CR7" s="25">
        <v>60.12</v>
      </c>
      <c r="CS7" s="25">
        <v>60.34</v>
      </c>
      <c r="CT7" s="25">
        <v>59.54</v>
      </c>
      <c r="CU7" s="25">
        <v>59.26</v>
      </c>
      <c r="CV7" s="25">
        <v>59.81</v>
      </c>
      <c r="CW7" s="25">
        <v>92.37</v>
      </c>
      <c r="CX7" s="25">
        <v>89.2</v>
      </c>
      <c r="CY7" s="25">
        <v>89.92</v>
      </c>
      <c r="CZ7" s="25">
        <v>90</v>
      </c>
      <c r="DA7" s="25">
        <v>89.82</v>
      </c>
      <c r="DB7" s="25">
        <v>84.6</v>
      </c>
      <c r="DC7" s="25">
        <v>84.24</v>
      </c>
      <c r="DD7" s="25">
        <v>84.19</v>
      </c>
      <c r="DE7" s="25">
        <v>83.93</v>
      </c>
      <c r="DF7" s="25">
        <v>83.84</v>
      </c>
      <c r="DG7" s="25">
        <v>89.42</v>
      </c>
      <c r="DH7" s="25">
        <v>39.799999999999997</v>
      </c>
      <c r="DI7" s="25">
        <v>38.64</v>
      </c>
      <c r="DJ7" s="25">
        <v>40</v>
      </c>
      <c r="DK7" s="25">
        <v>41.44</v>
      </c>
      <c r="DL7" s="25">
        <v>43.25</v>
      </c>
      <c r="DM7" s="25">
        <v>48.17</v>
      </c>
      <c r="DN7" s="25">
        <v>48.83</v>
      </c>
      <c r="DO7" s="25">
        <v>49.96</v>
      </c>
      <c r="DP7" s="25">
        <v>50.82</v>
      </c>
      <c r="DQ7" s="25">
        <v>51.82</v>
      </c>
      <c r="DR7" s="25">
        <v>52.02</v>
      </c>
      <c r="DS7" s="25">
        <v>25.33</v>
      </c>
      <c r="DT7" s="25">
        <v>52.06</v>
      </c>
      <c r="DU7" s="25">
        <v>53.33</v>
      </c>
      <c r="DV7" s="25">
        <v>50.08</v>
      </c>
      <c r="DW7" s="25">
        <v>50.15</v>
      </c>
      <c r="DX7" s="25">
        <v>17.12</v>
      </c>
      <c r="DY7" s="25">
        <v>18.18</v>
      </c>
      <c r="DZ7" s="25">
        <v>19.32</v>
      </c>
      <c r="EA7" s="25">
        <v>21.16</v>
      </c>
      <c r="EB7" s="25">
        <v>22.72</v>
      </c>
      <c r="EC7" s="25">
        <v>25.37</v>
      </c>
      <c r="ED7" s="25">
        <v>0.93</v>
      </c>
      <c r="EE7" s="25">
        <v>11.97</v>
      </c>
      <c r="EF7" s="25">
        <v>0.55000000000000004</v>
      </c>
      <c r="EG7" s="25">
        <v>0.23</v>
      </c>
      <c r="EH7" s="25">
        <v>0.11</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2025-02-06T04:44:07Z</dcterms:created>
  <dcterms:modified xsi:type="dcterms:W3CDTF">2025-03-14T09:24:01Z</dcterms:modified>
</cp:coreProperties>
</file>