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Users\JWS23163\Desktop\星バックアップ\01~06\06　経営戦略関係\03　経営比較表・分析表（五泉市）\R6.1.16照会（R4経営比較分析表の分析）\14_五泉市\"/>
    </mc:Choice>
  </mc:AlternateContent>
  <xr:revisionPtr revIDLastSave="0" documentId="13_ncr:1_{6A216C50-8821-46CA-97CA-466FE03298D5}" xr6:coauthVersionLast="47" xr6:coauthVersionMax="47" xr10:uidLastSave="{00000000-0000-0000-0000-000000000000}"/>
  <workbookProtection workbookAlgorithmName="SHA-512" workbookHashValue="dvIkKbiuU6ArrQMLKvJxv8f/oSHltMeNt/b3NVLk36nInU9wzgPPnmb57X3J2ki+7029DJWwtR2KFz+bfIz6Jw==" workbookSaltValue="NyVY3KcSJg6t1OfpT7FsyQ==" workbookSpinCount="100000" lockStructure="1"/>
  <bookViews>
    <workbookView xWindow="-120" yWindow="-120" windowWidth="29040" windowHeight="15990" xr2:uid="{00000000-000D-0000-FFFF-FFFF00000000}"/>
  </bookViews>
  <sheets>
    <sheet name="法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N85" i="4" s="1"/>
  <c r="EC6" i="5"/>
  <c r="EB6" i="5"/>
  <c r="EA6" i="5"/>
  <c r="DZ6" i="5"/>
  <c r="DY6" i="5"/>
  <c r="DX6" i="5"/>
  <c r="DW6" i="5"/>
  <c r="DV6" i="5"/>
  <c r="DU6" i="5"/>
  <c r="DT6" i="5"/>
  <c r="DS6" i="5"/>
  <c r="M85" i="4" s="1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J85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G85" i="4" s="1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AL8" i="4" s="1"/>
  <c r="R6" i="5"/>
  <c r="AD10" i="4" s="1"/>
  <c r="Q6" i="5"/>
  <c r="W10" i="4" s="1"/>
  <c r="P6" i="5"/>
  <c r="O6" i="5"/>
  <c r="N6" i="5"/>
  <c r="M6" i="5"/>
  <c r="AD8" i="4" s="1"/>
  <c r="L6" i="5"/>
  <c r="W8" i="4" s="1"/>
  <c r="K6" i="5"/>
  <c r="P8" i="4" s="1"/>
  <c r="J6" i="5"/>
  <c r="I8" i="4" s="1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AT10" i="4"/>
  <c r="AL10" i="4"/>
  <c r="P10" i="4"/>
  <c r="I10" i="4"/>
  <c r="B10" i="4"/>
</calcChain>
</file>

<file path=xl/sharedStrings.xml><?xml version="1.0" encoding="utf-8"?>
<sst xmlns="http://schemas.openxmlformats.org/spreadsheetml/2006/main" count="278" uniqueCount="116">
  <si>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</si>
  <si>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</si>
  <si>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</si>
  <si>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</si>
  <si>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</si>
  <si>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</si>
  <si>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</si>
  <si>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</si>
  <si>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</si>
  <si>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</si>
  <si>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</si>
  <si>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</si>
  <si>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</si>
  <si>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</si>
  <si>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</si>
  <si>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</si>
  <si>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</si>
  <si>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</si>
  <si>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</si>
  <si>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</si>
  <si>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</si>
  <si>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</si>
  <si>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</si>
  <si>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</si>
  <si>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</si>
  <si>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</si>
  <si>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</si>
  <si>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</si>
  <si>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</si>
  <si>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</si>
  <si>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</si>
  <si>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</si>
  <si>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</si>
  <si>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</si>
  <si>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</si>
  <si>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</si>
  <si>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</si>
  <si>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</si>
  <si>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</si>
  <si>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</si>
  <si>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</si>
  <si>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</si>
  <si>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</si>
  <si>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</si>
  <si>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</si>
  <si>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</si>
  <si>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</si>
  <si>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</si>
  <si>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</si>
  <si>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</si>
  <si>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</si>
  <si>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</si>
  <si>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</si>
  <si>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</si>
  <si>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</si>
  <si>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</si>
  <si>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</si>
  <si>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</si>
  <si>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</si>
  <si>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</si>
  <si>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</si>
  <si>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</si>
  <si>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</si>
  <si>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</si>
  <si>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</si>
  <si>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</si>
  <si>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</si>
  <si>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</si>
  <si>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</si>
  <si>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</si>
  <si>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</si>
  <si>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</si>
  <si>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</si>
  <si>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</si>
  <si>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</si>
  <si>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</si>
  <si>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</si>
  <si>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</si>
  <si>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</si>
  <si>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</si>
  <si>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</si>
  <si>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</si>
  <si>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</si>
  <si>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</si>
  <si>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</si>
  <si>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</si>
  <si>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</si>
  <si>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</si>
  <si>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</si>
  <si>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</si>
  <si>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</si>
  <si>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</si>
  <si>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</si>
  <si>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</si>
  <si>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</si>
  <si>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</si>
  <si>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新潟県　五泉市</t>
  </si>
  <si>
    <t>法適用</t>
  </si>
  <si>
    <t>下水道事業</t>
  </si>
  <si>
    <t>特定環境保全公共下水道</t>
  </si>
  <si>
    <t>D2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</si>
  <si>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</si>
  <si>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</si>
  <si>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</si>
  <si>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</si>
  <si>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</si>
  <si>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</si>
  <si>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</si>
  <si>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</si>
  <si>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</si>
  <si>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</si>
  <si>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</si>
  <si>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</si>
  <si>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事業計画区域内の管渠整備は完了し、施設の更新時期までは投資が抑制されます。しかし、今後、人口減少の影響による下水道使用料収入の減少が見込まれるため、下水道施設の適切な維持管理と計画的な更新を図りながら、経営の効率化・健全化に努めます。
　なお、平成29年度から令和10年度までの経営戦略は、令和２年度に公営企業会計に移行したことから、現状と将来の見通しを踏まえ、令和６年度に改定を予定しています。</t>
    <rPh sb="1" eb="3">
      <t>ジギョウ</t>
    </rPh>
    <rPh sb="3" eb="5">
      <t>ケイカク</t>
    </rPh>
    <rPh sb="5" eb="7">
      <t>クイキ</t>
    </rPh>
    <rPh sb="7" eb="8">
      <t>ナイ</t>
    </rPh>
    <rPh sb="9" eb="11">
      <t>カンキョ</t>
    </rPh>
    <rPh sb="11" eb="13">
      <t>セイビ</t>
    </rPh>
    <rPh sb="14" eb="16">
      <t>カンリョウ</t>
    </rPh>
    <rPh sb="18" eb="20">
      <t>シセツ</t>
    </rPh>
    <rPh sb="21" eb="23">
      <t>コウシン</t>
    </rPh>
    <rPh sb="23" eb="25">
      <t>ジキ</t>
    </rPh>
    <rPh sb="28" eb="30">
      <t>トウシ</t>
    </rPh>
    <rPh sb="31" eb="33">
      <t>ヨクセイ</t>
    </rPh>
    <rPh sb="42" eb="44">
      <t>コンゴ</t>
    </rPh>
    <rPh sb="45" eb="47">
      <t>ジンコウ</t>
    </rPh>
    <rPh sb="47" eb="49">
      <t>ゲンショウ</t>
    </rPh>
    <rPh sb="50" eb="52">
      <t>エイキョウ</t>
    </rPh>
    <rPh sb="55" eb="58">
      <t>ゲスイドウ</t>
    </rPh>
    <rPh sb="58" eb="61">
      <t>シヨウリョウ</t>
    </rPh>
    <rPh sb="61" eb="63">
      <t>シュウニュウ</t>
    </rPh>
    <rPh sb="64" eb="66">
      <t>ゲンショウ</t>
    </rPh>
    <rPh sb="67" eb="69">
      <t>ミコ</t>
    </rPh>
    <rPh sb="75" eb="78">
      <t>ゲスイドウ</t>
    </rPh>
    <rPh sb="78" eb="80">
      <t>シセツ</t>
    </rPh>
    <rPh sb="81" eb="83">
      <t>テキセツ</t>
    </rPh>
    <rPh sb="84" eb="86">
      <t>イジ</t>
    </rPh>
    <rPh sb="86" eb="88">
      <t>カンリ</t>
    </rPh>
    <rPh sb="89" eb="92">
      <t>ケイカクテキ</t>
    </rPh>
    <rPh sb="93" eb="95">
      <t>コウシン</t>
    </rPh>
    <rPh sb="96" eb="97">
      <t>ハカ</t>
    </rPh>
    <rPh sb="102" eb="104">
      <t>ケイエイ</t>
    </rPh>
    <rPh sb="105" eb="108">
      <t>コウリツカ</t>
    </rPh>
    <rPh sb="109" eb="112">
      <t>ケンゼンカ</t>
    </rPh>
    <rPh sb="113" eb="114">
      <t>ツト</t>
    </rPh>
    <rPh sb="123" eb="125">
      <t>ヘイセイ</t>
    </rPh>
    <rPh sb="127" eb="129">
      <t>ネンド</t>
    </rPh>
    <rPh sb="131" eb="133">
      <t>レイワ</t>
    </rPh>
    <rPh sb="135" eb="137">
      <t>ネンド</t>
    </rPh>
    <rPh sb="140" eb="142">
      <t>ケイエイ</t>
    </rPh>
    <rPh sb="142" eb="144">
      <t>センリャク</t>
    </rPh>
    <rPh sb="146" eb="148">
      <t>レイワ</t>
    </rPh>
    <rPh sb="149" eb="151">
      <t>ネンド</t>
    </rPh>
    <rPh sb="152" eb="154">
      <t>コウエイ</t>
    </rPh>
    <rPh sb="154" eb="156">
      <t>キギョウ</t>
    </rPh>
    <rPh sb="156" eb="158">
      <t>カイケイ</t>
    </rPh>
    <rPh sb="159" eb="161">
      <t>イコウ</t>
    </rPh>
    <rPh sb="168" eb="170">
      <t>ゲンジョウ</t>
    </rPh>
    <rPh sb="171" eb="173">
      <t>ショウライ</t>
    </rPh>
    <rPh sb="174" eb="176">
      <t>ミトオ</t>
    </rPh>
    <rPh sb="178" eb="179">
      <t>フ</t>
    </rPh>
    <rPh sb="182" eb="184">
      <t>レイワ</t>
    </rPh>
    <rPh sb="185" eb="187">
      <t>ネンド</t>
    </rPh>
    <rPh sb="188" eb="190">
      <t>カイテイ</t>
    </rPh>
    <rPh sb="191" eb="193">
      <t>ヨテイ</t>
    </rPh>
    <phoneticPr fontId="4"/>
  </si>
  <si>
    <t>①経常収支比率
　前年度比15.18ポイント減となり、100％を下回っています。
②累積欠損金比率
　前年度比50.9ポイント増となっていますが、類似団体と比較して、低い状況です。
③流動比率
　前年度比30.49ポイント減となり、類似団体と比較して、低い状況です。
①経常収支比率、②累積欠損金比率、③流動比率における数値は、事業実施状況に合わせて、一般会計繰入金の調整を行っているため、影響しています。
④企業債残高対事業規模比率
　企業債の残高は減少傾向ですが、類似団体と比較して高い状況です。
⑤経費回収率
　前年度比0.38ポイント減となっていますが、類似団体と比較して高い状況です。
⑥汚水処理原価
　類似団体より低い状況です。
⑦施設利用率
　新潟県所管の新津浄化センターで処理しているため、0％です。
⑧水洗化率
　前年度比1.43ポイント増となっていますが、類似団体と比較すると低い状況です。
　</t>
    <rPh sb="98" eb="101">
      <t>ゼンネンド</t>
    </rPh>
    <rPh sb="101" eb="102">
      <t>ヒ</t>
    </rPh>
    <rPh sb="111" eb="112">
      <t>ゲン</t>
    </rPh>
    <rPh sb="116" eb="118">
      <t>ルイジ</t>
    </rPh>
    <rPh sb="118" eb="120">
      <t>ダンタイ</t>
    </rPh>
    <rPh sb="121" eb="123">
      <t>ヒカク</t>
    </rPh>
    <rPh sb="126" eb="127">
      <t>ヒク</t>
    </rPh>
    <rPh sb="128" eb="130">
      <t>ジョウキョウ</t>
    </rPh>
    <rPh sb="135" eb="137">
      <t>ケイジョウ</t>
    </rPh>
    <rPh sb="137" eb="139">
      <t>シュウシ</t>
    </rPh>
    <rPh sb="139" eb="141">
      <t>ヒリツ</t>
    </rPh>
    <rPh sb="143" eb="145">
      <t>ルイセキ</t>
    </rPh>
    <rPh sb="145" eb="148">
      <t>ケッソンキン</t>
    </rPh>
    <rPh sb="148" eb="150">
      <t>ヒリツ</t>
    </rPh>
    <rPh sb="152" eb="156">
      <t>リュウドウヒリツ</t>
    </rPh>
    <rPh sb="160" eb="162">
      <t>スウチ</t>
    </rPh>
    <rPh sb="164" eb="166">
      <t>ジギョウ</t>
    </rPh>
    <rPh sb="166" eb="168">
      <t>ジッシ</t>
    </rPh>
    <rPh sb="168" eb="170">
      <t>ジョウキョウ</t>
    </rPh>
    <rPh sb="171" eb="172">
      <t>ア</t>
    </rPh>
    <rPh sb="176" eb="180">
      <t>イッパンカイケイ</t>
    </rPh>
    <rPh sb="180" eb="183">
      <t>クリイレキン</t>
    </rPh>
    <rPh sb="184" eb="186">
      <t>チョウセイ</t>
    </rPh>
    <rPh sb="187" eb="188">
      <t>オコナ</t>
    </rPh>
    <rPh sb="195" eb="197">
      <t>エイキョウ</t>
    </rPh>
    <rPh sb="206" eb="208">
      <t>キギョウ</t>
    </rPh>
    <rPh sb="208" eb="209">
      <t>サイ</t>
    </rPh>
    <rPh sb="209" eb="211">
      <t>ザンダカ</t>
    </rPh>
    <rPh sb="211" eb="212">
      <t>タイ</t>
    </rPh>
    <rPh sb="212" eb="214">
      <t>ジギョウ</t>
    </rPh>
    <rPh sb="214" eb="216">
      <t>キボ</t>
    </rPh>
    <rPh sb="216" eb="218">
      <t>ヒリツ</t>
    </rPh>
    <rPh sb="253" eb="255">
      <t>ケイヒ</t>
    </rPh>
    <rPh sb="255" eb="257">
      <t>カイシュウ</t>
    </rPh>
    <rPh sb="257" eb="258">
      <t>リツ</t>
    </rPh>
    <rPh sb="260" eb="263">
      <t>ゼンネンド</t>
    </rPh>
    <rPh sb="263" eb="264">
      <t>ヒ</t>
    </rPh>
    <rPh sb="272" eb="273">
      <t>ゲン</t>
    </rPh>
    <rPh sb="282" eb="284">
      <t>ルイジ</t>
    </rPh>
    <rPh sb="284" eb="286">
      <t>ダンタイ</t>
    </rPh>
    <rPh sb="287" eb="289">
      <t>ヒカク</t>
    </rPh>
    <rPh sb="291" eb="292">
      <t>タカ</t>
    </rPh>
    <rPh sb="293" eb="295">
      <t>ジョウキョウ</t>
    </rPh>
    <rPh sb="300" eb="302">
      <t>オスイ</t>
    </rPh>
    <rPh sb="302" eb="304">
      <t>ショリ</t>
    </rPh>
    <rPh sb="304" eb="306">
      <t>ゲンカ</t>
    </rPh>
    <rPh sb="308" eb="310">
      <t>ルイジ</t>
    </rPh>
    <rPh sb="310" eb="312">
      <t>ダンタイ</t>
    </rPh>
    <rPh sb="314" eb="315">
      <t>ヒク</t>
    </rPh>
    <rPh sb="316" eb="318">
      <t>ジョウキョウ</t>
    </rPh>
    <rPh sb="323" eb="325">
      <t>シセツ</t>
    </rPh>
    <rPh sb="325" eb="327">
      <t>リヨウ</t>
    </rPh>
    <rPh sb="327" eb="328">
      <t>リツ</t>
    </rPh>
    <rPh sb="330" eb="333">
      <t>ニイガタケン</t>
    </rPh>
    <rPh sb="333" eb="335">
      <t>ショカン</t>
    </rPh>
    <rPh sb="336" eb="338">
      <t>ニイツ</t>
    </rPh>
    <rPh sb="338" eb="340">
      <t>ジョウカ</t>
    </rPh>
    <rPh sb="345" eb="347">
      <t>ショリ</t>
    </rPh>
    <rPh sb="361" eb="364">
      <t>スイセンカ</t>
    </rPh>
    <rPh sb="364" eb="365">
      <t>リツ</t>
    </rPh>
    <rPh sb="367" eb="370">
      <t>ゼンネンド</t>
    </rPh>
    <rPh sb="370" eb="371">
      <t>ヒ</t>
    </rPh>
    <rPh sb="379" eb="380">
      <t>ゾウ</t>
    </rPh>
    <rPh sb="389" eb="391">
      <t>ルイジ</t>
    </rPh>
    <rPh sb="391" eb="393">
      <t>ダンタイ</t>
    </rPh>
    <rPh sb="394" eb="396">
      <t>ヒカク</t>
    </rPh>
    <rPh sb="399" eb="400">
      <t>ヒク</t>
    </rPh>
    <rPh sb="401" eb="403">
      <t>ジョウキョウ</t>
    </rPh>
    <phoneticPr fontId="4"/>
  </si>
  <si>
    <t>①有形固定資産減価償却率
　前年度比3.07ポイント増となり、施設の老朽化が徐々に進んできておりますが、類似団体と比較すると、低い数値になっています。
②管渠老朽化率、③管渠改善率
　管渠については平成７年度から布設開始をしており、現状では老朽化による問題は見られません。
　今後は管渠の更新時期に向けて計画を立て、施設の長寿命化などに努めます。</t>
    <rPh sb="77" eb="79">
      <t>カンキョ</t>
    </rPh>
    <rPh sb="79" eb="82">
      <t>ロウキュウカ</t>
    </rPh>
    <rPh sb="82" eb="83">
      <t>リツ</t>
    </rPh>
    <rPh sb="85" eb="87">
      <t>カンキョ</t>
    </rPh>
    <rPh sb="87" eb="89">
      <t>カイゼン</t>
    </rPh>
    <rPh sb="89" eb="90">
      <t>リツ</t>
    </rPh>
    <rPh sb="92" eb="94">
      <t>カンキョ</t>
    </rPh>
    <rPh sb="99" eb="101">
      <t>ヘイセイ</t>
    </rPh>
    <rPh sb="102" eb="104">
      <t>ネンド</t>
    </rPh>
    <rPh sb="116" eb="118">
      <t>ゲンジョウ</t>
    </rPh>
    <rPh sb="120" eb="123">
      <t>ロウキュウカ</t>
    </rPh>
    <rPh sb="126" eb="128">
      <t>モンダイ</t>
    </rPh>
    <rPh sb="129" eb="130">
      <t>ミ</t>
    </rPh>
    <rPh sb="138" eb="140">
      <t>コンゴ</t>
    </rPh>
    <rPh sb="141" eb="143">
      <t>カンキョ</t>
    </rPh>
    <rPh sb="144" eb="146">
      <t>コウシン</t>
    </rPh>
    <rPh sb="146" eb="148">
      <t>ジキ</t>
    </rPh>
    <rPh sb="149" eb="150">
      <t>ム</t>
    </rPh>
    <rPh sb="152" eb="154">
      <t>ケイカク</t>
    </rPh>
    <rPh sb="155" eb="156">
      <t>タ</t>
    </rPh>
    <rPh sb="158" eb="160">
      <t>シセツ</t>
    </rPh>
    <rPh sb="161" eb="165">
      <t>チョウジュミョウカ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</si>
</sst>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C5-4447-BC3F-EFF99DAC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0.39</c:v>
                </c:pt>
                <c:pt idx="3">
                  <c:v>0.1</c:v>
                </c:pt>
                <c:pt idx="4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C5-4447-BC3F-EFF99DACF4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D-4C87-A6F8-0A0A486FC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42.4</c:v>
                </c:pt>
                <c:pt idx="3">
                  <c:v>42.28</c:v>
                </c:pt>
                <c:pt idx="4">
                  <c:v>41.06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CD-4C87-A6F8-0A0A486FC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69.7</c:v>
                </c:pt>
                <c:pt idx="3">
                  <c:v>70.25</c:v>
                </c:pt>
                <c:pt idx="4">
                  <c:v>71.680000000000007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7C-4790-AF80-66FA6F7C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84.19</c:v>
                </c:pt>
                <c:pt idx="3">
                  <c:v>84.34</c:v>
                </c:pt>
                <c:pt idx="4">
                  <c:v>84.34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7C-4790-AF80-66FA6F7C6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102.58</c:v>
                </c:pt>
                <c:pt idx="3">
                  <c:v>100.6</c:v>
                </c:pt>
                <c:pt idx="4">
                  <c:v>85.42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4-4CFE-81E8-E12E1AD5A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105.78</c:v>
                </c:pt>
                <c:pt idx="3">
                  <c:v>106.09</c:v>
                </c:pt>
                <c:pt idx="4">
                  <c:v>106.44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54-4CFE-81E8-E12E1AD5A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3.27</c:v>
                </c:pt>
                <c:pt idx="3">
                  <c:v>6.54</c:v>
                </c:pt>
                <c:pt idx="4">
                  <c:v>9.61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22-4A67-A6A7-DCAB5C73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21.36</c:v>
                </c:pt>
                <c:pt idx="3">
                  <c:v>22.79</c:v>
                </c:pt>
                <c:pt idx="4">
                  <c:v>24.8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22-4A67-A6A7-DCAB5C736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F4-4D2D-96DB-5B07E342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F4-4D2D-96DB-5B07E3428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50.9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CB-4B8B-AA53-F0E330E5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63.96</c:v>
                </c:pt>
                <c:pt idx="3">
                  <c:v>69.42</c:v>
                </c:pt>
                <c:pt idx="4">
                  <c:v>72.86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CB-4B8B-AA53-F0E330E5BB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26.76</c:v>
                </c:pt>
                <c:pt idx="3">
                  <c:v>36.33</c:v>
                </c:pt>
                <c:pt idx="4">
                  <c:v>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9-4A01-B6B5-698FC6EB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44.24</c:v>
                </c:pt>
                <c:pt idx="3">
                  <c:v>43.07</c:v>
                </c:pt>
                <c:pt idx="4">
                  <c:v>45.42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59-4A01-B6B5-698FC6EBA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4154.51</c:v>
                </c:pt>
                <c:pt idx="3">
                  <c:v>3959.31</c:v>
                </c:pt>
                <c:pt idx="4">
                  <c:v>3821.2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B3-4B3F-A4FE-E848ACEA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1258.43</c:v>
                </c:pt>
                <c:pt idx="3">
                  <c:v>1163.75</c:v>
                </c:pt>
                <c:pt idx="4">
                  <c:v>1195.47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B3-4B3F-A4FE-E848ACEAB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94.8</c:v>
                </c:pt>
                <c:pt idx="3">
                  <c:v>95.99</c:v>
                </c:pt>
                <c:pt idx="4">
                  <c:v>95.61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F-4C65-9404-AC7768E3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73.36</c:v>
                </c:pt>
                <c:pt idx="3">
                  <c:v>72.599999999999994</c:v>
                </c:pt>
                <c:pt idx="4">
                  <c:v>69.430000000000007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2F-4C65-9404-AC7768E31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150.72</c:v>
                </c:pt>
                <c:pt idx="3">
                  <c:v>150</c:v>
                </c:pt>
                <c:pt idx="4">
                  <c:v>149.91999999999999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4C-4A6E-B6CF-173988934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224.88</c:v>
                </c:pt>
                <c:pt idx="3">
                  <c:v>228.64</c:v>
                </c:pt>
                <c:pt idx="4">
                  <c:v>239.46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4C-4A6E-B6CF-173988934A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【104.54】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【65.93】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【44.25】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【1,182.11】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【220.62】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U1" zoomScaleNormal="100" workbookViewId="0">
      <selection activeCell="U1" sqref="U1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</row>
    <row r="3" spans="1:78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</row>
    <row r="4" spans="1:78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68" t="str">
        <f>データ!H6</f>
        <v>新潟県　五泉市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51" t="s">
        <v>1</v>
      </c>
      <c r="C7" s="51"/>
      <c r="D7" s="51"/>
      <c r="E7" s="51"/>
      <c r="F7" s="51"/>
      <c r="G7" s="51"/>
      <c r="H7" s="51"/>
      <c r="I7" s="51" t="s">
        <v>2</v>
      </c>
      <c r="J7" s="51"/>
      <c r="K7" s="51"/>
      <c r="L7" s="51"/>
      <c r="M7" s="51"/>
      <c r="N7" s="51"/>
      <c r="O7" s="51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3"/>
      <c r="AL7" s="51" t="s">
        <v>6</v>
      </c>
      <c r="AM7" s="51"/>
      <c r="AN7" s="51"/>
      <c r="AO7" s="51"/>
      <c r="AP7" s="51"/>
      <c r="AQ7" s="51"/>
      <c r="AR7" s="51"/>
      <c r="AS7" s="51"/>
      <c r="AT7" s="51" t="s">
        <v>7</v>
      </c>
      <c r="AU7" s="51"/>
      <c r="AV7" s="51"/>
      <c r="AW7" s="51"/>
      <c r="AX7" s="51"/>
      <c r="AY7" s="51"/>
      <c r="AZ7" s="51"/>
      <c r="BA7" s="51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69" t="s">
        <v>9</v>
      </c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1"/>
    </row>
    <row r="8" spans="1:78" ht="18.75" customHeight="1" x14ac:dyDescent="0.15">
      <c r="A8" s="2"/>
      <c r="B8" s="65" t="str">
        <f>データ!I6</f>
        <v>法適用</v>
      </c>
      <c r="C8" s="65"/>
      <c r="D8" s="65"/>
      <c r="E8" s="65"/>
      <c r="F8" s="65"/>
      <c r="G8" s="65"/>
      <c r="H8" s="65"/>
      <c r="I8" s="65" t="str">
        <f>データ!J6</f>
        <v>下水道事業</v>
      </c>
      <c r="J8" s="65"/>
      <c r="K8" s="65"/>
      <c r="L8" s="65"/>
      <c r="M8" s="65"/>
      <c r="N8" s="65"/>
      <c r="O8" s="65"/>
      <c r="P8" s="65" t="str">
        <f>データ!K6</f>
        <v>特定環境保全公共下水道</v>
      </c>
      <c r="Q8" s="65"/>
      <c r="R8" s="65"/>
      <c r="S8" s="65"/>
      <c r="T8" s="65"/>
      <c r="U8" s="65"/>
      <c r="V8" s="65"/>
      <c r="W8" s="65" t="str">
        <f>データ!L6</f>
        <v>D2</v>
      </c>
      <c r="X8" s="65"/>
      <c r="Y8" s="65"/>
      <c r="Z8" s="65"/>
      <c r="AA8" s="65"/>
      <c r="AB8" s="65"/>
      <c r="AC8" s="65"/>
      <c r="AD8" s="66" t="str">
        <f>データ!$M$6</f>
        <v>非設置</v>
      </c>
      <c r="AE8" s="66"/>
      <c r="AF8" s="66"/>
      <c r="AG8" s="66"/>
      <c r="AH8" s="66"/>
      <c r="AI8" s="66"/>
      <c r="AJ8" s="66"/>
      <c r="AK8" s="3"/>
      <c r="AL8" s="45">
        <f>データ!S6</f>
        <v>47274</v>
      </c>
      <c r="AM8" s="45"/>
      <c r="AN8" s="45"/>
      <c r="AO8" s="45"/>
      <c r="AP8" s="45"/>
      <c r="AQ8" s="45"/>
      <c r="AR8" s="45"/>
      <c r="AS8" s="45"/>
      <c r="AT8" s="46">
        <f>データ!T6</f>
        <v>351.91</v>
      </c>
      <c r="AU8" s="46"/>
      <c r="AV8" s="46"/>
      <c r="AW8" s="46"/>
      <c r="AX8" s="46"/>
      <c r="AY8" s="46"/>
      <c r="AZ8" s="46"/>
      <c r="BA8" s="46"/>
      <c r="BB8" s="46">
        <f>データ!U6</f>
        <v>134.34</v>
      </c>
      <c r="BC8" s="46"/>
      <c r="BD8" s="46"/>
      <c r="BE8" s="46"/>
      <c r="BF8" s="46"/>
      <c r="BG8" s="46"/>
      <c r="BH8" s="46"/>
      <c r="BI8" s="46"/>
      <c r="BJ8" s="3"/>
      <c r="BK8" s="3"/>
      <c r="BL8" s="61" t="s">
        <v>10</v>
      </c>
      <c r="BM8" s="62"/>
      <c r="BN8" s="63" t="s">
        <v>11</v>
      </c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4"/>
    </row>
    <row r="9" spans="1:78" ht="18.75" customHeight="1" x14ac:dyDescent="0.15">
      <c r="A9" s="2"/>
      <c r="B9" s="51" t="s">
        <v>12</v>
      </c>
      <c r="C9" s="51"/>
      <c r="D9" s="51"/>
      <c r="E9" s="51"/>
      <c r="F9" s="51"/>
      <c r="G9" s="51"/>
      <c r="H9" s="51"/>
      <c r="I9" s="51" t="s">
        <v>13</v>
      </c>
      <c r="J9" s="51"/>
      <c r="K9" s="51"/>
      <c r="L9" s="51"/>
      <c r="M9" s="51"/>
      <c r="N9" s="51"/>
      <c r="O9" s="51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51" t="s">
        <v>16</v>
      </c>
      <c r="AE9" s="51"/>
      <c r="AF9" s="51"/>
      <c r="AG9" s="51"/>
      <c r="AH9" s="51"/>
      <c r="AI9" s="51"/>
      <c r="AJ9" s="51"/>
      <c r="AK9" s="3"/>
      <c r="AL9" s="51" t="s">
        <v>17</v>
      </c>
      <c r="AM9" s="51"/>
      <c r="AN9" s="51"/>
      <c r="AO9" s="51"/>
      <c r="AP9" s="51"/>
      <c r="AQ9" s="51"/>
      <c r="AR9" s="51"/>
      <c r="AS9" s="51"/>
      <c r="AT9" s="51" t="s">
        <v>18</v>
      </c>
      <c r="AU9" s="51"/>
      <c r="AV9" s="51"/>
      <c r="AW9" s="51"/>
      <c r="AX9" s="51"/>
      <c r="AY9" s="51"/>
      <c r="AZ9" s="51"/>
      <c r="BA9" s="51"/>
      <c r="BB9" s="51" t="s">
        <v>19</v>
      </c>
      <c r="BC9" s="51"/>
      <c r="BD9" s="51"/>
      <c r="BE9" s="51"/>
      <c r="BF9" s="51"/>
      <c r="BG9" s="51"/>
      <c r="BH9" s="51"/>
      <c r="BI9" s="51"/>
      <c r="BJ9" s="3"/>
      <c r="BK9" s="3"/>
      <c r="BL9" s="52" t="s">
        <v>20</v>
      </c>
      <c r="BM9" s="53"/>
      <c r="BN9" s="54" t="s">
        <v>21</v>
      </c>
      <c r="BO9" s="54"/>
      <c r="BP9" s="54"/>
      <c r="BQ9" s="54"/>
      <c r="BR9" s="54"/>
      <c r="BS9" s="54"/>
      <c r="BT9" s="54"/>
      <c r="BU9" s="54"/>
      <c r="BV9" s="54"/>
      <c r="BW9" s="54"/>
      <c r="BX9" s="54"/>
      <c r="BY9" s="55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55.56</v>
      </c>
      <c r="J10" s="46"/>
      <c r="K10" s="46"/>
      <c r="L10" s="46"/>
      <c r="M10" s="46"/>
      <c r="N10" s="46"/>
      <c r="O10" s="46"/>
      <c r="P10" s="46">
        <f>データ!P6</f>
        <v>2.57</v>
      </c>
      <c r="Q10" s="46"/>
      <c r="R10" s="46"/>
      <c r="S10" s="46"/>
      <c r="T10" s="46"/>
      <c r="U10" s="46"/>
      <c r="V10" s="46"/>
      <c r="W10" s="46">
        <f>データ!Q6</f>
        <v>90.98</v>
      </c>
      <c r="X10" s="46"/>
      <c r="Y10" s="46"/>
      <c r="Z10" s="46"/>
      <c r="AA10" s="46"/>
      <c r="AB10" s="46"/>
      <c r="AC10" s="46"/>
      <c r="AD10" s="45">
        <f>データ!R6</f>
        <v>2860</v>
      </c>
      <c r="AE10" s="45"/>
      <c r="AF10" s="45"/>
      <c r="AG10" s="45"/>
      <c r="AH10" s="45"/>
      <c r="AI10" s="45"/>
      <c r="AJ10" s="45"/>
      <c r="AK10" s="2"/>
      <c r="AL10" s="45">
        <f>データ!V6</f>
        <v>1204</v>
      </c>
      <c r="AM10" s="45"/>
      <c r="AN10" s="45"/>
      <c r="AO10" s="45"/>
      <c r="AP10" s="45"/>
      <c r="AQ10" s="45"/>
      <c r="AR10" s="45"/>
      <c r="AS10" s="45"/>
      <c r="AT10" s="46">
        <f>データ!W6</f>
        <v>0.56000000000000005</v>
      </c>
      <c r="AU10" s="46"/>
      <c r="AV10" s="46"/>
      <c r="AW10" s="46"/>
      <c r="AX10" s="46"/>
      <c r="AY10" s="46"/>
      <c r="AZ10" s="46"/>
      <c r="BA10" s="46"/>
      <c r="BB10" s="46">
        <f>データ!X6</f>
        <v>2150</v>
      </c>
      <c r="BC10" s="46"/>
      <c r="BD10" s="46"/>
      <c r="BE10" s="46"/>
      <c r="BF10" s="46"/>
      <c r="BG10" s="46"/>
      <c r="BH10" s="46"/>
      <c r="BI10" s="46"/>
      <c r="BJ10" s="2"/>
      <c r="BK10" s="2"/>
      <c r="BL10" s="47" t="s">
        <v>22</v>
      </c>
      <c r="BM10" s="48"/>
      <c r="BN10" s="49" t="s">
        <v>23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114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115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113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【104.54】</v>
      </c>
      <c r="F85" s="12" t="str">
        <f>データ!AT6</f>
        <v>【65.93】</v>
      </c>
      <c r="G85" s="12" t="str">
        <f>データ!BE6</f>
        <v>【44.25】</v>
      </c>
      <c r="H85" s="12" t="str">
        <f>データ!BP6</f>
        <v>【1,182.11】</v>
      </c>
      <c r="I85" s="12" t="str">
        <f>データ!CA6</f>
        <v>【73.78】</v>
      </c>
      <c r="J85" s="12" t="str">
        <f>データ!CL6</f>
        <v>【220.62】</v>
      </c>
      <c r="K85" s="12" t="str">
        <f>データ!CW6</f>
        <v>【42.22】</v>
      </c>
      <c r="L85" s="12" t="str">
        <f>データ!DH6</f>
        <v>【85.67】</v>
      </c>
      <c r="M85" s="12" t="str">
        <f>データ!DS6</f>
        <v>【28.00】</v>
      </c>
      <c r="N85" s="12" t="str">
        <f>データ!ED6</f>
        <v>【0.03】</v>
      </c>
      <c r="O85" s="12" t="str">
        <f>データ!EO6</f>
        <v>【0.13】</v>
      </c>
    </row>
  </sheetData>
  <sheetProtection algorithmName="SHA-512" hashValue="5J2mVVjPbRZUn+9AL5vJcSKgeqVRzyln57txt2n7vd6uPSGpOM/NwfTEkKh46sMKhPXrtqKLQst3cwz5pRFi0Q==" saltValue="E6JRrMJWHEAYglcIg1Jz3g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P9:V9"/>
    <mergeCell ref="W9:AC9"/>
    <mergeCell ref="AD9:AJ9"/>
    <mergeCell ref="AL8:AS8"/>
    <mergeCell ref="AL9:AS9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AL10:AS10"/>
    <mergeCell ref="AT10:BA10"/>
    <mergeCell ref="BB10:BI10"/>
    <mergeCell ref="BL10:BM10"/>
    <mergeCell ref="BN10:BY10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54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55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56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57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58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59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60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61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62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63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64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65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66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67</v>
      </c>
      <c r="B5" s="17"/>
      <c r="C5" s="17"/>
      <c r="D5" s="17"/>
      <c r="E5" s="17"/>
      <c r="F5" s="17"/>
      <c r="G5" s="17"/>
      <c r="H5" s="18" t="s">
        <v>68</v>
      </c>
      <c r="I5" s="18" t="s">
        <v>69</v>
      </c>
      <c r="J5" s="18" t="s">
        <v>70</v>
      </c>
      <c r="K5" s="18" t="s">
        <v>71</v>
      </c>
      <c r="L5" s="18" t="s">
        <v>72</v>
      </c>
      <c r="M5" s="18" t="s">
        <v>5</v>
      </c>
      <c r="N5" s="18" t="s">
        <v>73</v>
      </c>
      <c r="O5" s="18" t="s">
        <v>74</v>
      </c>
      <c r="P5" s="18" t="s">
        <v>75</v>
      </c>
      <c r="Q5" s="18" t="s">
        <v>76</v>
      </c>
      <c r="R5" s="18" t="s">
        <v>77</v>
      </c>
      <c r="S5" s="18" t="s">
        <v>78</v>
      </c>
      <c r="T5" s="18" t="s">
        <v>79</v>
      </c>
      <c r="U5" s="18" t="s">
        <v>80</v>
      </c>
      <c r="V5" s="18" t="s">
        <v>81</v>
      </c>
      <c r="W5" s="18" t="s">
        <v>82</v>
      </c>
      <c r="X5" s="18" t="s">
        <v>83</v>
      </c>
      <c r="Y5" s="18" t="s">
        <v>84</v>
      </c>
      <c r="Z5" s="18" t="s">
        <v>85</v>
      </c>
      <c r="AA5" s="18" t="s">
        <v>86</v>
      </c>
      <c r="AB5" s="18" t="s">
        <v>87</v>
      </c>
      <c r="AC5" s="18" t="s">
        <v>88</v>
      </c>
      <c r="AD5" s="18" t="s">
        <v>89</v>
      </c>
      <c r="AE5" s="18" t="s">
        <v>90</v>
      </c>
      <c r="AF5" s="18" t="s">
        <v>91</v>
      </c>
      <c r="AG5" s="18" t="s">
        <v>92</v>
      </c>
      <c r="AH5" s="18" t="s">
        <v>93</v>
      </c>
      <c r="AI5" s="18" t="s">
        <v>31</v>
      </c>
      <c r="AJ5" s="18" t="s">
        <v>84</v>
      </c>
      <c r="AK5" s="18" t="s">
        <v>85</v>
      </c>
      <c r="AL5" s="18" t="s">
        <v>86</v>
      </c>
      <c r="AM5" s="18" t="s">
        <v>87</v>
      </c>
      <c r="AN5" s="18" t="s">
        <v>88</v>
      </c>
      <c r="AO5" s="18" t="s">
        <v>89</v>
      </c>
      <c r="AP5" s="18" t="s">
        <v>90</v>
      </c>
      <c r="AQ5" s="18" t="s">
        <v>91</v>
      </c>
      <c r="AR5" s="18" t="s">
        <v>92</v>
      </c>
      <c r="AS5" s="18" t="s">
        <v>93</v>
      </c>
      <c r="AT5" s="18" t="s">
        <v>94</v>
      </c>
      <c r="AU5" s="18" t="s">
        <v>84</v>
      </c>
      <c r="AV5" s="18" t="s">
        <v>85</v>
      </c>
      <c r="AW5" s="18" t="s">
        <v>86</v>
      </c>
      <c r="AX5" s="18" t="s">
        <v>87</v>
      </c>
      <c r="AY5" s="18" t="s">
        <v>88</v>
      </c>
      <c r="AZ5" s="18" t="s">
        <v>89</v>
      </c>
      <c r="BA5" s="18" t="s">
        <v>90</v>
      </c>
      <c r="BB5" s="18" t="s">
        <v>91</v>
      </c>
      <c r="BC5" s="18" t="s">
        <v>92</v>
      </c>
      <c r="BD5" s="18" t="s">
        <v>93</v>
      </c>
      <c r="BE5" s="18" t="s">
        <v>94</v>
      </c>
      <c r="BF5" s="18" t="s">
        <v>84</v>
      </c>
      <c r="BG5" s="18" t="s">
        <v>85</v>
      </c>
      <c r="BH5" s="18" t="s">
        <v>86</v>
      </c>
      <c r="BI5" s="18" t="s">
        <v>87</v>
      </c>
      <c r="BJ5" s="18" t="s">
        <v>88</v>
      </c>
      <c r="BK5" s="18" t="s">
        <v>89</v>
      </c>
      <c r="BL5" s="18" t="s">
        <v>90</v>
      </c>
      <c r="BM5" s="18" t="s">
        <v>91</v>
      </c>
      <c r="BN5" s="18" t="s">
        <v>92</v>
      </c>
      <c r="BO5" s="18" t="s">
        <v>93</v>
      </c>
      <c r="BP5" s="18" t="s">
        <v>94</v>
      </c>
      <c r="BQ5" s="18" t="s">
        <v>84</v>
      </c>
      <c r="BR5" s="18" t="s">
        <v>85</v>
      </c>
      <c r="BS5" s="18" t="s">
        <v>86</v>
      </c>
      <c r="BT5" s="18" t="s">
        <v>87</v>
      </c>
      <c r="BU5" s="18" t="s">
        <v>88</v>
      </c>
      <c r="BV5" s="18" t="s">
        <v>89</v>
      </c>
      <c r="BW5" s="18" t="s">
        <v>90</v>
      </c>
      <c r="BX5" s="18" t="s">
        <v>91</v>
      </c>
      <c r="BY5" s="18" t="s">
        <v>92</v>
      </c>
      <c r="BZ5" s="18" t="s">
        <v>93</v>
      </c>
      <c r="CA5" s="18" t="s">
        <v>94</v>
      </c>
      <c r="CB5" s="18" t="s">
        <v>84</v>
      </c>
      <c r="CC5" s="18" t="s">
        <v>85</v>
      </c>
      <c r="CD5" s="18" t="s">
        <v>86</v>
      </c>
      <c r="CE5" s="18" t="s">
        <v>87</v>
      </c>
      <c r="CF5" s="18" t="s">
        <v>88</v>
      </c>
      <c r="CG5" s="18" t="s">
        <v>89</v>
      </c>
      <c r="CH5" s="18" t="s">
        <v>90</v>
      </c>
      <c r="CI5" s="18" t="s">
        <v>91</v>
      </c>
      <c r="CJ5" s="18" t="s">
        <v>92</v>
      </c>
      <c r="CK5" s="18" t="s">
        <v>93</v>
      </c>
      <c r="CL5" s="18" t="s">
        <v>94</v>
      </c>
      <c r="CM5" s="18" t="s">
        <v>84</v>
      </c>
      <c r="CN5" s="18" t="s">
        <v>85</v>
      </c>
      <c r="CO5" s="18" t="s">
        <v>86</v>
      </c>
      <c r="CP5" s="18" t="s">
        <v>87</v>
      </c>
      <c r="CQ5" s="18" t="s">
        <v>88</v>
      </c>
      <c r="CR5" s="18" t="s">
        <v>89</v>
      </c>
      <c r="CS5" s="18" t="s">
        <v>90</v>
      </c>
      <c r="CT5" s="18" t="s">
        <v>91</v>
      </c>
      <c r="CU5" s="18" t="s">
        <v>92</v>
      </c>
      <c r="CV5" s="18" t="s">
        <v>93</v>
      </c>
      <c r="CW5" s="18" t="s">
        <v>94</v>
      </c>
      <c r="CX5" s="18" t="s">
        <v>84</v>
      </c>
      <c r="CY5" s="18" t="s">
        <v>85</v>
      </c>
      <c r="CZ5" s="18" t="s">
        <v>86</v>
      </c>
      <c r="DA5" s="18" t="s">
        <v>87</v>
      </c>
      <c r="DB5" s="18" t="s">
        <v>88</v>
      </c>
      <c r="DC5" s="18" t="s">
        <v>89</v>
      </c>
      <c r="DD5" s="18" t="s">
        <v>90</v>
      </c>
      <c r="DE5" s="18" t="s">
        <v>91</v>
      </c>
      <c r="DF5" s="18" t="s">
        <v>92</v>
      </c>
      <c r="DG5" s="18" t="s">
        <v>93</v>
      </c>
      <c r="DH5" s="18" t="s">
        <v>94</v>
      </c>
      <c r="DI5" s="18" t="s">
        <v>84</v>
      </c>
      <c r="DJ5" s="18" t="s">
        <v>85</v>
      </c>
      <c r="DK5" s="18" t="s">
        <v>86</v>
      </c>
      <c r="DL5" s="18" t="s">
        <v>87</v>
      </c>
      <c r="DM5" s="18" t="s">
        <v>88</v>
      </c>
      <c r="DN5" s="18" t="s">
        <v>89</v>
      </c>
      <c r="DO5" s="18" t="s">
        <v>90</v>
      </c>
      <c r="DP5" s="18" t="s">
        <v>91</v>
      </c>
      <c r="DQ5" s="18" t="s">
        <v>92</v>
      </c>
      <c r="DR5" s="18" t="s">
        <v>93</v>
      </c>
      <c r="DS5" s="18" t="s">
        <v>94</v>
      </c>
      <c r="DT5" s="18" t="s">
        <v>84</v>
      </c>
      <c r="DU5" s="18" t="s">
        <v>85</v>
      </c>
      <c r="DV5" s="18" t="s">
        <v>86</v>
      </c>
      <c r="DW5" s="18" t="s">
        <v>87</v>
      </c>
      <c r="DX5" s="18" t="s">
        <v>88</v>
      </c>
      <c r="DY5" s="18" t="s">
        <v>89</v>
      </c>
      <c r="DZ5" s="18" t="s">
        <v>90</v>
      </c>
      <c r="EA5" s="18" t="s">
        <v>91</v>
      </c>
      <c r="EB5" s="18" t="s">
        <v>92</v>
      </c>
      <c r="EC5" s="18" t="s">
        <v>93</v>
      </c>
      <c r="ED5" s="18" t="s">
        <v>94</v>
      </c>
      <c r="EE5" s="18" t="s">
        <v>84</v>
      </c>
      <c r="EF5" s="18" t="s">
        <v>85</v>
      </c>
      <c r="EG5" s="18" t="s">
        <v>86</v>
      </c>
      <c r="EH5" s="18" t="s">
        <v>87</v>
      </c>
      <c r="EI5" s="18" t="s">
        <v>88</v>
      </c>
      <c r="EJ5" s="18" t="s">
        <v>89</v>
      </c>
      <c r="EK5" s="18" t="s">
        <v>90</v>
      </c>
      <c r="EL5" s="18" t="s">
        <v>91</v>
      </c>
      <c r="EM5" s="18" t="s">
        <v>92</v>
      </c>
      <c r="EN5" s="18" t="s">
        <v>93</v>
      </c>
      <c r="EO5" s="18" t="s">
        <v>94</v>
      </c>
    </row>
    <row r="6" spans="1:148" s="22" customFormat="1" x14ac:dyDescent="0.15">
      <c r="A6" s="14" t="s">
        <v>95</v>
      </c>
      <c r="B6" s="19">
        <f>B7</f>
        <v>2022</v>
      </c>
      <c r="C6" s="19">
        <f t="shared" ref="C6:X6" si="3">C7</f>
        <v>152188</v>
      </c>
      <c r="D6" s="19">
        <f t="shared" si="3"/>
        <v>46</v>
      </c>
      <c r="E6" s="19">
        <f t="shared" si="3"/>
        <v>17</v>
      </c>
      <c r="F6" s="19">
        <f t="shared" si="3"/>
        <v>4</v>
      </c>
      <c r="G6" s="19">
        <f t="shared" si="3"/>
        <v>0</v>
      </c>
      <c r="H6" s="19" t="str">
        <f t="shared" si="3"/>
        <v>新潟県　五泉市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特定環境保全公共下水道</v>
      </c>
      <c r="L6" s="19" t="str">
        <f t="shared" si="3"/>
        <v>D2</v>
      </c>
      <c r="M6" s="19" t="str">
        <f t="shared" si="3"/>
        <v>非設置</v>
      </c>
      <c r="N6" s="20" t="str">
        <f t="shared" si="3"/>
        <v>-</v>
      </c>
      <c r="O6" s="20">
        <f t="shared" si="3"/>
        <v>55.56</v>
      </c>
      <c r="P6" s="20">
        <f t="shared" si="3"/>
        <v>2.57</v>
      </c>
      <c r="Q6" s="20">
        <f t="shared" si="3"/>
        <v>90.98</v>
      </c>
      <c r="R6" s="20">
        <f t="shared" si="3"/>
        <v>2860</v>
      </c>
      <c r="S6" s="20">
        <f t="shared" si="3"/>
        <v>47274</v>
      </c>
      <c r="T6" s="20">
        <f t="shared" si="3"/>
        <v>351.91</v>
      </c>
      <c r="U6" s="20">
        <f t="shared" si="3"/>
        <v>134.34</v>
      </c>
      <c r="V6" s="20">
        <f t="shared" si="3"/>
        <v>1204</v>
      </c>
      <c r="W6" s="20">
        <f t="shared" si="3"/>
        <v>0.56000000000000005</v>
      </c>
      <c r="X6" s="20">
        <f t="shared" si="3"/>
        <v>2150</v>
      </c>
      <c r="Y6" s="21" t="str">
        <f>IF(Y7="",NA(),Y7)</f>
        <v>-</v>
      </c>
      <c r="Z6" s="21" t="str">
        <f t="shared" ref="Z6:AH6" si="4">IF(Z7="",NA(),Z7)</f>
        <v>-</v>
      </c>
      <c r="AA6" s="21">
        <f t="shared" si="4"/>
        <v>102.58</v>
      </c>
      <c r="AB6" s="21">
        <f t="shared" si="4"/>
        <v>100.6</v>
      </c>
      <c r="AC6" s="21">
        <f t="shared" si="4"/>
        <v>85.42</v>
      </c>
      <c r="AD6" s="21" t="str">
        <f t="shared" si="4"/>
        <v>-</v>
      </c>
      <c r="AE6" s="21" t="str">
        <f t="shared" si="4"/>
        <v>-</v>
      </c>
      <c r="AF6" s="21">
        <f t="shared" si="4"/>
        <v>105.78</v>
      </c>
      <c r="AG6" s="21">
        <f t="shared" si="4"/>
        <v>106.09</v>
      </c>
      <c r="AH6" s="21">
        <f t="shared" si="4"/>
        <v>106.44</v>
      </c>
      <c r="AI6" s="20" t="str">
        <f>IF(AI7="","",IF(AI7="-","【-】","【"&amp;SUBSTITUTE(TEXT(AI7,"#,##0.00"),"-","△")&amp;"】"))</f>
        <v>【104.54】</v>
      </c>
      <c r="AJ6" s="21" t="str">
        <f>IF(AJ7="",NA(),AJ7)</f>
        <v>-</v>
      </c>
      <c r="AK6" s="21" t="str">
        <f t="shared" ref="AK6:AS6" si="5">IF(AK7="",NA(),AK7)</f>
        <v>-</v>
      </c>
      <c r="AL6" s="20">
        <f t="shared" si="5"/>
        <v>0</v>
      </c>
      <c r="AM6" s="20">
        <f t="shared" si="5"/>
        <v>0</v>
      </c>
      <c r="AN6" s="21">
        <f t="shared" si="5"/>
        <v>50.9</v>
      </c>
      <c r="AO6" s="21" t="str">
        <f t="shared" si="5"/>
        <v>-</v>
      </c>
      <c r="AP6" s="21" t="str">
        <f t="shared" si="5"/>
        <v>-</v>
      </c>
      <c r="AQ6" s="21">
        <f t="shared" si="5"/>
        <v>63.96</v>
      </c>
      <c r="AR6" s="21">
        <f t="shared" si="5"/>
        <v>69.42</v>
      </c>
      <c r="AS6" s="21">
        <f t="shared" si="5"/>
        <v>72.86</v>
      </c>
      <c r="AT6" s="20" t="str">
        <f>IF(AT7="","",IF(AT7="-","【-】","【"&amp;SUBSTITUTE(TEXT(AT7,"#,##0.00"),"-","△")&amp;"】"))</f>
        <v>【65.93】</v>
      </c>
      <c r="AU6" s="21" t="str">
        <f>IF(AU7="",NA(),AU7)</f>
        <v>-</v>
      </c>
      <c r="AV6" s="21" t="str">
        <f t="shared" ref="AV6:BD6" si="6">IF(AV7="",NA(),AV7)</f>
        <v>-</v>
      </c>
      <c r="AW6" s="21">
        <f t="shared" si="6"/>
        <v>26.76</v>
      </c>
      <c r="AX6" s="21">
        <f t="shared" si="6"/>
        <v>36.33</v>
      </c>
      <c r="AY6" s="21">
        <f t="shared" si="6"/>
        <v>5.84</v>
      </c>
      <c r="AZ6" s="21" t="str">
        <f t="shared" si="6"/>
        <v>-</v>
      </c>
      <c r="BA6" s="21" t="str">
        <f t="shared" si="6"/>
        <v>-</v>
      </c>
      <c r="BB6" s="21">
        <f t="shared" si="6"/>
        <v>44.24</v>
      </c>
      <c r="BC6" s="21">
        <f t="shared" si="6"/>
        <v>43.07</v>
      </c>
      <c r="BD6" s="21">
        <f t="shared" si="6"/>
        <v>45.42</v>
      </c>
      <c r="BE6" s="20" t="str">
        <f>IF(BE7="","",IF(BE7="-","【-】","【"&amp;SUBSTITUTE(TEXT(BE7,"#,##0.00"),"-","△")&amp;"】"))</f>
        <v>【44.25】</v>
      </c>
      <c r="BF6" s="21" t="str">
        <f>IF(BF7="",NA(),BF7)</f>
        <v>-</v>
      </c>
      <c r="BG6" s="21" t="str">
        <f t="shared" ref="BG6:BO6" si="7">IF(BG7="",NA(),BG7)</f>
        <v>-</v>
      </c>
      <c r="BH6" s="21">
        <f t="shared" si="7"/>
        <v>4154.51</v>
      </c>
      <c r="BI6" s="21">
        <f t="shared" si="7"/>
        <v>3959.31</v>
      </c>
      <c r="BJ6" s="21">
        <f t="shared" si="7"/>
        <v>3821.2</v>
      </c>
      <c r="BK6" s="21" t="str">
        <f t="shared" si="7"/>
        <v>-</v>
      </c>
      <c r="BL6" s="21" t="str">
        <f t="shared" si="7"/>
        <v>-</v>
      </c>
      <c r="BM6" s="21">
        <f t="shared" si="7"/>
        <v>1258.43</v>
      </c>
      <c r="BN6" s="21">
        <f t="shared" si="7"/>
        <v>1163.75</v>
      </c>
      <c r="BO6" s="21">
        <f t="shared" si="7"/>
        <v>1195.47</v>
      </c>
      <c r="BP6" s="20" t="str">
        <f>IF(BP7="","",IF(BP7="-","【-】","【"&amp;SUBSTITUTE(TEXT(BP7,"#,##0.00"),"-","△")&amp;"】"))</f>
        <v>【1,182.11】</v>
      </c>
      <c r="BQ6" s="21" t="str">
        <f>IF(BQ7="",NA(),BQ7)</f>
        <v>-</v>
      </c>
      <c r="BR6" s="21" t="str">
        <f t="shared" ref="BR6:BZ6" si="8">IF(BR7="",NA(),BR7)</f>
        <v>-</v>
      </c>
      <c r="BS6" s="21">
        <f t="shared" si="8"/>
        <v>94.8</v>
      </c>
      <c r="BT6" s="21">
        <f t="shared" si="8"/>
        <v>95.99</v>
      </c>
      <c r="BU6" s="21">
        <f t="shared" si="8"/>
        <v>95.61</v>
      </c>
      <c r="BV6" s="21" t="str">
        <f t="shared" si="8"/>
        <v>-</v>
      </c>
      <c r="BW6" s="21" t="str">
        <f t="shared" si="8"/>
        <v>-</v>
      </c>
      <c r="BX6" s="21">
        <f t="shared" si="8"/>
        <v>73.36</v>
      </c>
      <c r="BY6" s="21">
        <f t="shared" si="8"/>
        <v>72.599999999999994</v>
      </c>
      <c r="BZ6" s="21">
        <f t="shared" si="8"/>
        <v>69.430000000000007</v>
      </c>
      <c r="CA6" s="20" t="str">
        <f>IF(CA7="","",IF(CA7="-","【-】","【"&amp;SUBSTITUTE(TEXT(CA7,"#,##0.00"),"-","△")&amp;"】"))</f>
        <v>【73.78】</v>
      </c>
      <c r="CB6" s="21" t="str">
        <f>IF(CB7="",NA(),CB7)</f>
        <v>-</v>
      </c>
      <c r="CC6" s="21" t="str">
        <f t="shared" ref="CC6:CK6" si="9">IF(CC7="",NA(),CC7)</f>
        <v>-</v>
      </c>
      <c r="CD6" s="21">
        <f t="shared" si="9"/>
        <v>150.72</v>
      </c>
      <c r="CE6" s="21">
        <f t="shared" si="9"/>
        <v>150</v>
      </c>
      <c r="CF6" s="21">
        <f t="shared" si="9"/>
        <v>149.91999999999999</v>
      </c>
      <c r="CG6" s="21" t="str">
        <f t="shared" si="9"/>
        <v>-</v>
      </c>
      <c r="CH6" s="21" t="str">
        <f t="shared" si="9"/>
        <v>-</v>
      </c>
      <c r="CI6" s="21">
        <f t="shared" si="9"/>
        <v>224.88</v>
      </c>
      <c r="CJ6" s="21">
        <f t="shared" si="9"/>
        <v>228.64</v>
      </c>
      <c r="CK6" s="21">
        <f t="shared" si="9"/>
        <v>239.46</v>
      </c>
      <c r="CL6" s="20" t="str">
        <f>IF(CL7="","",IF(CL7="-","【-】","【"&amp;SUBSTITUTE(TEXT(CL7,"#,##0.00"),"-","△")&amp;"】"))</f>
        <v>【220.62】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 t="str">
        <f t="shared" si="10"/>
        <v>-</v>
      </c>
      <c r="CQ6" s="21" t="str">
        <f t="shared" si="10"/>
        <v>-</v>
      </c>
      <c r="CR6" s="21" t="str">
        <f t="shared" si="10"/>
        <v>-</v>
      </c>
      <c r="CS6" s="21" t="str">
        <f t="shared" si="10"/>
        <v>-</v>
      </c>
      <c r="CT6" s="21">
        <f t="shared" si="10"/>
        <v>42.4</v>
      </c>
      <c r="CU6" s="21">
        <f t="shared" si="10"/>
        <v>42.28</v>
      </c>
      <c r="CV6" s="21">
        <f t="shared" si="10"/>
        <v>41.06</v>
      </c>
      <c r="CW6" s="20" t="str">
        <f>IF(CW7="","",IF(CW7="-","【-】","【"&amp;SUBSTITUTE(TEXT(CW7,"#,##0.00"),"-","△")&amp;"】"))</f>
        <v>【42.22】</v>
      </c>
      <c r="CX6" s="21" t="str">
        <f>IF(CX7="",NA(),CX7)</f>
        <v>-</v>
      </c>
      <c r="CY6" s="21" t="str">
        <f t="shared" ref="CY6:DG6" si="11">IF(CY7="",NA(),CY7)</f>
        <v>-</v>
      </c>
      <c r="CZ6" s="21">
        <f t="shared" si="11"/>
        <v>69.7</v>
      </c>
      <c r="DA6" s="21">
        <f t="shared" si="11"/>
        <v>70.25</v>
      </c>
      <c r="DB6" s="21">
        <f t="shared" si="11"/>
        <v>71.680000000000007</v>
      </c>
      <c r="DC6" s="21" t="str">
        <f t="shared" si="11"/>
        <v>-</v>
      </c>
      <c r="DD6" s="21" t="str">
        <f t="shared" si="11"/>
        <v>-</v>
      </c>
      <c r="DE6" s="21">
        <f t="shared" si="11"/>
        <v>84.19</v>
      </c>
      <c r="DF6" s="21">
        <f t="shared" si="11"/>
        <v>84.34</v>
      </c>
      <c r="DG6" s="21">
        <f t="shared" si="11"/>
        <v>84.34</v>
      </c>
      <c r="DH6" s="20" t="str">
        <f>IF(DH7="","",IF(DH7="-","【-】","【"&amp;SUBSTITUTE(TEXT(DH7,"#,##0.00"),"-","△")&amp;"】"))</f>
        <v>【85.67】</v>
      </c>
      <c r="DI6" s="21" t="str">
        <f>IF(DI7="",NA(),DI7)</f>
        <v>-</v>
      </c>
      <c r="DJ6" s="21" t="str">
        <f t="shared" ref="DJ6:DR6" si="12">IF(DJ7="",NA(),DJ7)</f>
        <v>-</v>
      </c>
      <c r="DK6" s="21">
        <f t="shared" si="12"/>
        <v>3.27</v>
      </c>
      <c r="DL6" s="21">
        <f t="shared" si="12"/>
        <v>6.54</v>
      </c>
      <c r="DM6" s="21">
        <f t="shared" si="12"/>
        <v>9.61</v>
      </c>
      <c r="DN6" s="21" t="str">
        <f t="shared" si="12"/>
        <v>-</v>
      </c>
      <c r="DO6" s="21" t="str">
        <f t="shared" si="12"/>
        <v>-</v>
      </c>
      <c r="DP6" s="21">
        <f t="shared" si="12"/>
        <v>21.36</v>
      </c>
      <c r="DQ6" s="21">
        <f t="shared" si="12"/>
        <v>22.79</v>
      </c>
      <c r="DR6" s="21">
        <f t="shared" si="12"/>
        <v>24.8</v>
      </c>
      <c r="DS6" s="20" t="str">
        <f>IF(DS7="","",IF(DS7="-","【-】","【"&amp;SUBSTITUTE(TEXT(DS7,"#,##0.00"),"-","△")&amp;"】"))</f>
        <v>【28.00】</v>
      </c>
      <c r="DT6" s="21" t="str">
        <f>IF(DT7="",NA(),DT7)</f>
        <v>-</v>
      </c>
      <c r="DU6" s="21" t="str">
        <f t="shared" ref="DU6:EC6" si="13">IF(DU7="",NA(),DU7)</f>
        <v>-</v>
      </c>
      <c r="DV6" s="20">
        <f t="shared" si="13"/>
        <v>0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>
        <f t="shared" si="13"/>
        <v>0.01</v>
      </c>
      <c r="EB6" s="21">
        <f t="shared" si="13"/>
        <v>0.01</v>
      </c>
      <c r="EC6" s="21">
        <f t="shared" si="13"/>
        <v>0.02</v>
      </c>
      <c r="ED6" s="20" t="str">
        <f>IF(ED7="","",IF(ED7="-","【-】","【"&amp;SUBSTITUTE(TEXT(ED7,"#,##0.00"),"-","△")&amp;"】"))</f>
        <v>【0.03】</v>
      </c>
      <c r="EE6" s="21" t="str">
        <f>IF(EE7="",NA(),EE7)</f>
        <v>-</v>
      </c>
      <c r="EF6" s="21" t="str">
        <f t="shared" ref="EF6:EN6" si="14">IF(EF7="",NA(),EF7)</f>
        <v>-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 t="str">
        <f t="shared" si="14"/>
        <v>-</v>
      </c>
      <c r="EK6" s="21" t="str">
        <f t="shared" si="14"/>
        <v>-</v>
      </c>
      <c r="EL6" s="21">
        <f t="shared" si="14"/>
        <v>0.39</v>
      </c>
      <c r="EM6" s="21">
        <f t="shared" si="14"/>
        <v>0.1</v>
      </c>
      <c r="EN6" s="21">
        <f t="shared" si="14"/>
        <v>0.08</v>
      </c>
      <c r="EO6" s="20" t="str">
        <f>IF(EO7="","",IF(EO7="-","【-】","【"&amp;SUBSTITUTE(TEXT(EO7,"#,##0.00"),"-","△")&amp;"】"))</f>
        <v>【0.13】</v>
      </c>
    </row>
    <row r="7" spans="1:148" s="22" customFormat="1" x14ac:dyDescent="0.15">
      <c r="A7" s="14"/>
      <c r="B7" s="23">
        <v>2022</v>
      </c>
      <c r="C7" s="23">
        <v>152188</v>
      </c>
      <c r="D7" s="23">
        <v>46</v>
      </c>
      <c r="E7" s="23">
        <v>17</v>
      </c>
      <c r="F7" s="23">
        <v>4</v>
      </c>
      <c r="G7" s="23">
        <v>0</v>
      </c>
      <c r="H7" s="23" t="s">
        <v>96</v>
      </c>
      <c r="I7" s="23" t="s">
        <v>97</v>
      </c>
      <c r="J7" s="23" t="s">
        <v>98</v>
      </c>
      <c r="K7" s="23" t="s">
        <v>99</v>
      </c>
      <c r="L7" s="23" t="s">
        <v>100</v>
      </c>
      <c r="M7" s="23" t="s">
        <v>101</v>
      </c>
      <c r="N7" s="24" t="s">
        <v>102</v>
      </c>
      <c r="O7" s="24">
        <v>55.56</v>
      </c>
      <c r="P7" s="24">
        <v>2.57</v>
      </c>
      <c r="Q7" s="24">
        <v>90.98</v>
      </c>
      <c r="R7" s="24">
        <v>2860</v>
      </c>
      <c r="S7" s="24">
        <v>47274</v>
      </c>
      <c r="T7" s="24">
        <v>351.91</v>
      </c>
      <c r="U7" s="24">
        <v>134.34</v>
      </c>
      <c r="V7" s="24">
        <v>1204</v>
      </c>
      <c r="W7" s="24">
        <v>0.56000000000000005</v>
      </c>
      <c r="X7" s="24">
        <v>2150</v>
      </c>
      <c r="Y7" s="24" t="s">
        <v>102</v>
      </c>
      <c r="Z7" s="24" t="s">
        <v>102</v>
      </c>
      <c r="AA7" s="24">
        <v>102.58</v>
      </c>
      <c r="AB7" s="24">
        <v>100.6</v>
      </c>
      <c r="AC7" s="24">
        <v>85.42</v>
      </c>
      <c r="AD7" s="24" t="s">
        <v>102</v>
      </c>
      <c r="AE7" s="24" t="s">
        <v>102</v>
      </c>
      <c r="AF7" s="24">
        <v>105.78</v>
      </c>
      <c r="AG7" s="24">
        <v>106.09</v>
      </c>
      <c r="AH7" s="24">
        <v>106.44</v>
      </c>
      <c r="AI7" s="24">
        <v>104.54</v>
      </c>
      <c r="AJ7" s="24" t="s">
        <v>102</v>
      </c>
      <c r="AK7" s="24" t="s">
        <v>102</v>
      </c>
      <c r="AL7" s="24">
        <v>0</v>
      </c>
      <c r="AM7" s="24">
        <v>0</v>
      </c>
      <c r="AN7" s="24">
        <v>50.9</v>
      </c>
      <c r="AO7" s="24" t="s">
        <v>102</v>
      </c>
      <c r="AP7" s="24" t="s">
        <v>102</v>
      </c>
      <c r="AQ7" s="24">
        <v>63.96</v>
      </c>
      <c r="AR7" s="24">
        <v>69.42</v>
      </c>
      <c r="AS7" s="24">
        <v>72.86</v>
      </c>
      <c r="AT7" s="24">
        <v>65.930000000000007</v>
      </c>
      <c r="AU7" s="24" t="s">
        <v>102</v>
      </c>
      <c r="AV7" s="24" t="s">
        <v>102</v>
      </c>
      <c r="AW7" s="24">
        <v>26.76</v>
      </c>
      <c r="AX7" s="24">
        <v>36.33</v>
      </c>
      <c r="AY7" s="24">
        <v>5.84</v>
      </c>
      <c r="AZ7" s="24" t="s">
        <v>102</v>
      </c>
      <c r="BA7" s="24" t="s">
        <v>102</v>
      </c>
      <c r="BB7" s="24">
        <v>44.24</v>
      </c>
      <c r="BC7" s="24">
        <v>43.07</v>
      </c>
      <c r="BD7" s="24">
        <v>45.42</v>
      </c>
      <c r="BE7" s="24">
        <v>44.25</v>
      </c>
      <c r="BF7" s="24" t="s">
        <v>102</v>
      </c>
      <c r="BG7" s="24" t="s">
        <v>102</v>
      </c>
      <c r="BH7" s="24">
        <v>4154.51</v>
      </c>
      <c r="BI7" s="24">
        <v>3959.31</v>
      </c>
      <c r="BJ7" s="24">
        <v>3821.2</v>
      </c>
      <c r="BK7" s="24" t="s">
        <v>102</v>
      </c>
      <c r="BL7" s="24" t="s">
        <v>102</v>
      </c>
      <c r="BM7" s="24">
        <v>1258.43</v>
      </c>
      <c r="BN7" s="24">
        <v>1163.75</v>
      </c>
      <c r="BO7" s="24">
        <v>1195.47</v>
      </c>
      <c r="BP7" s="24">
        <v>1182.1099999999999</v>
      </c>
      <c r="BQ7" s="24" t="s">
        <v>102</v>
      </c>
      <c r="BR7" s="24" t="s">
        <v>102</v>
      </c>
      <c r="BS7" s="24">
        <v>94.8</v>
      </c>
      <c r="BT7" s="24">
        <v>95.99</v>
      </c>
      <c r="BU7" s="24">
        <v>95.61</v>
      </c>
      <c r="BV7" s="24" t="s">
        <v>102</v>
      </c>
      <c r="BW7" s="24" t="s">
        <v>102</v>
      </c>
      <c r="BX7" s="24">
        <v>73.36</v>
      </c>
      <c r="BY7" s="24">
        <v>72.599999999999994</v>
      </c>
      <c r="BZ7" s="24">
        <v>69.430000000000007</v>
      </c>
      <c r="CA7" s="24">
        <v>73.78</v>
      </c>
      <c r="CB7" s="24" t="s">
        <v>102</v>
      </c>
      <c r="CC7" s="24" t="s">
        <v>102</v>
      </c>
      <c r="CD7" s="24">
        <v>150.72</v>
      </c>
      <c r="CE7" s="24">
        <v>150</v>
      </c>
      <c r="CF7" s="24">
        <v>149.91999999999999</v>
      </c>
      <c r="CG7" s="24" t="s">
        <v>102</v>
      </c>
      <c r="CH7" s="24" t="s">
        <v>102</v>
      </c>
      <c r="CI7" s="24">
        <v>224.88</v>
      </c>
      <c r="CJ7" s="24">
        <v>228.64</v>
      </c>
      <c r="CK7" s="24">
        <v>239.46</v>
      </c>
      <c r="CL7" s="24">
        <v>220.62</v>
      </c>
      <c r="CM7" s="24" t="s">
        <v>102</v>
      </c>
      <c r="CN7" s="24" t="s">
        <v>102</v>
      </c>
      <c r="CO7" s="24" t="s">
        <v>102</v>
      </c>
      <c r="CP7" s="24" t="s">
        <v>102</v>
      </c>
      <c r="CQ7" s="24" t="s">
        <v>102</v>
      </c>
      <c r="CR7" s="24" t="s">
        <v>102</v>
      </c>
      <c r="CS7" s="24" t="s">
        <v>102</v>
      </c>
      <c r="CT7" s="24">
        <v>42.4</v>
      </c>
      <c r="CU7" s="24">
        <v>42.28</v>
      </c>
      <c r="CV7" s="24">
        <v>41.06</v>
      </c>
      <c r="CW7" s="24">
        <v>42.22</v>
      </c>
      <c r="CX7" s="24" t="s">
        <v>102</v>
      </c>
      <c r="CY7" s="24" t="s">
        <v>102</v>
      </c>
      <c r="CZ7" s="24">
        <v>69.7</v>
      </c>
      <c r="DA7" s="24">
        <v>70.25</v>
      </c>
      <c r="DB7" s="24">
        <v>71.680000000000007</v>
      </c>
      <c r="DC7" s="24" t="s">
        <v>102</v>
      </c>
      <c r="DD7" s="24" t="s">
        <v>102</v>
      </c>
      <c r="DE7" s="24">
        <v>84.19</v>
      </c>
      <c r="DF7" s="24">
        <v>84.34</v>
      </c>
      <c r="DG7" s="24">
        <v>84.34</v>
      </c>
      <c r="DH7" s="24">
        <v>85.67</v>
      </c>
      <c r="DI7" s="24" t="s">
        <v>102</v>
      </c>
      <c r="DJ7" s="24" t="s">
        <v>102</v>
      </c>
      <c r="DK7" s="24">
        <v>3.27</v>
      </c>
      <c r="DL7" s="24">
        <v>6.54</v>
      </c>
      <c r="DM7" s="24">
        <v>9.61</v>
      </c>
      <c r="DN7" s="24" t="s">
        <v>102</v>
      </c>
      <c r="DO7" s="24" t="s">
        <v>102</v>
      </c>
      <c r="DP7" s="24">
        <v>21.36</v>
      </c>
      <c r="DQ7" s="24">
        <v>22.79</v>
      </c>
      <c r="DR7" s="24">
        <v>24.8</v>
      </c>
      <c r="DS7" s="24">
        <v>28</v>
      </c>
      <c r="DT7" s="24" t="s">
        <v>102</v>
      </c>
      <c r="DU7" s="24" t="s">
        <v>102</v>
      </c>
      <c r="DV7" s="24">
        <v>0</v>
      </c>
      <c r="DW7" s="24">
        <v>0</v>
      </c>
      <c r="DX7" s="24">
        <v>0</v>
      </c>
      <c r="DY7" s="24" t="s">
        <v>102</v>
      </c>
      <c r="DZ7" s="24" t="s">
        <v>102</v>
      </c>
      <c r="EA7" s="24">
        <v>0.01</v>
      </c>
      <c r="EB7" s="24">
        <v>0.01</v>
      </c>
      <c r="EC7" s="24">
        <v>0.02</v>
      </c>
      <c r="ED7" s="24">
        <v>0.03</v>
      </c>
      <c r="EE7" s="24" t="s">
        <v>102</v>
      </c>
      <c r="EF7" s="24" t="s">
        <v>102</v>
      </c>
      <c r="EG7" s="24">
        <v>0</v>
      </c>
      <c r="EH7" s="24">
        <v>0</v>
      </c>
      <c r="EI7" s="24">
        <v>0</v>
      </c>
      <c r="EJ7" s="24" t="s">
        <v>102</v>
      </c>
      <c r="EK7" s="24" t="s">
        <v>102</v>
      </c>
      <c r="EL7" s="24">
        <v>0.39</v>
      </c>
      <c r="EM7" s="24">
        <v>0.1</v>
      </c>
      <c r="EN7" s="24">
        <v>0.08</v>
      </c>
      <c r="EO7" s="24">
        <v>0.13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103</v>
      </c>
      <c r="C9" s="26" t="s">
        <v>104</v>
      </c>
      <c r="D9" s="26" t="s">
        <v>105</v>
      </c>
      <c r="E9" s="26" t="s">
        <v>106</v>
      </c>
      <c r="F9" s="26" t="s">
        <v>107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109</v>
      </c>
    </row>
    <row r="13" spans="1:148" x14ac:dyDescent="0.15">
      <c r="B13" t="s">
        <v>110</v>
      </c>
      <c r="C13" t="s">
        <v>111</v>
      </c>
      <c r="D13" t="s">
        <v>111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JWS23163</cp:lastModifiedBy>
  <cp:lastPrinted>2025-02-02T23:54:15Z</cp:lastPrinted>
  <dcterms:created xsi:type="dcterms:W3CDTF">2023-12-12T00:55:08Z</dcterms:created>
  <dcterms:modified xsi:type="dcterms:W3CDTF">2025-02-03T02:27:47Z</dcterms:modified>
  <cp:category/>
</cp:coreProperties>
</file>