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Users\JWS23163\Desktop\星バックアップ\01~06\06　経営戦略関係\03　経営比較表・分析表（五泉市）\R6.1.16照会（R4経営比較分析表の分析）\14_五泉市\"/>
    </mc:Choice>
  </mc:AlternateContent>
  <xr:revisionPtr revIDLastSave="0" documentId="13_ncr:1_{E6C60747-0B2E-468F-AEB7-B3AD0BBD34FC}" xr6:coauthVersionLast="47" xr6:coauthVersionMax="47" xr10:uidLastSave="{00000000-0000-0000-0000-000000000000}"/>
  <workbookProtection workbookAlgorithmName="SHA-512" workbookHashValue="YkexgHi6QlNPmWE2Yr5tqsWq5ygj2ymP07ZY/eg+s4LYKUrCAYMCCf0MLm9G7E4ng8meNPbRpucIH5SCafyofg==" workbookSaltValue="0TrF6Lae5rYrqJqoqPF1UQ==" workbookSpinCount="100000" lockStructure="1"/>
  <bookViews>
    <workbookView xWindow="-120" yWindow="-120" windowWidth="29040" windowHeight="15990" xr2:uid="{00000000-000D-0000-FFFF-FFFF00000000}"/>
  </bookViews>
  <sheets>
    <sheet name="法適用_下水道事業" sheetId="4" r:id="rId1"/>
    <sheet name="データ" sheetId="5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O6" i="5"/>
  <c r="EN6" i="5"/>
  <c r="EM6" i="5"/>
  <c r="EL6" i="5"/>
  <c r="EK6" i="5"/>
  <c r="EJ6" i="5"/>
  <c r="EI6" i="5"/>
  <c r="EH6" i="5"/>
  <c r="EG6" i="5"/>
  <c r="EF6" i="5"/>
  <c r="EE6" i="5"/>
  <c r="ED6" i="5"/>
  <c r="N85" i="4" s="1"/>
  <c r="EC6" i="5"/>
  <c r="EB6" i="5"/>
  <c r="EA6" i="5"/>
  <c r="DZ6" i="5"/>
  <c r="DY6" i="5"/>
  <c r="DX6" i="5"/>
  <c r="DW6" i="5"/>
  <c r="DV6" i="5"/>
  <c r="DU6" i="5"/>
  <c r="DT6" i="5"/>
  <c r="DS6" i="5"/>
  <c r="M85" i="4" s="1"/>
  <c r="DR6" i="5"/>
  <c r="DQ6" i="5"/>
  <c r="DP6" i="5"/>
  <c r="DO6" i="5"/>
  <c r="DN6" i="5"/>
  <c r="DM6" i="5"/>
  <c r="DL6" i="5"/>
  <c r="DK6" i="5"/>
  <c r="DJ6" i="5"/>
  <c r="DI6" i="5"/>
  <c r="DH6" i="5"/>
  <c r="L85" i="4" s="1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F85" i="4" s="1"/>
  <c r="AS6" i="5"/>
  <c r="AR6" i="5"/>
  <c r="AQ6" i="5"/>
  <c r="AP6" i="5"/>
  <c r="AO6" i="5"/>
  <c r="AN6" i="5"/>
  <c r="AM6" i="5"/>
  <c r="AL6" i="5"/>
  <c r="AK6" i="5"/>
  <c r="AJ6" i="5"/>
  <c r="AI6" i="5"/>
  <c r="E85" i="4" s="1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AL10" i="4" s="1"/>
  <c r="U6" i="5"/>
  <c r="T6" i="5"/>
  <c r="S6" i="5"/>
  <c r="AL8" i="4" s="1"/>
  <c r="R6" i="5"/>
  <c r="AD10" i="4" s="1"/>
  <c r="Q6" i="5"/>
  <c r="W10" i="4" s="1"/>
  <c r="P6" i="5"/>
  <c r="P10" i="4" s="1"/>
  <c r="O6" i="5"/>
  <c r="N6" i="5"/>
  <c r="B10" i="4" s="1"/>
  <c r="M6" i="5"/>
  <c r="L6" i="5"/>
  <c r="K6" i="5"/>
  <c r="P8" i="4" s="1"/>
  <c r="J6" i="5"/>
  <c r="I8" i="4" s="1"/>
  <c r="I6" i="5"/>
  <c r="B8" i="4" s="1"/>
  <c r="H6" i="5"/>
  <c r="B6" i="4" s="1"/>
  <c r="G6" i="5"/>
  <c r="F6" i="5"/>
  <c r="E6" i="5"/>
  <c r="D6" i="5"/>
  <c r="C6" i="5"/>
  <c r="B6" i="5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5" i="4"/>
  <c r="K85" i="4"/>
  <c r="J85" i="4"/>
  <c r="I85" i="4"/>
  <c r="H85" i="4"/>
  <c r="G85" i="4"/>
  <c r="AT10" i="4"/>
  <c r="I10" i="4"/>
  <c r="BB8" i="4"/>
  <c r="AT8" i="4"/>
  <c r="AD8" i="4"/>
  <c r="W8" i="4"/>
</calcChain>
</file>

<file path=xl/sharedStrings.xml><?xml version="1.0" encoding="utf-8"?>
<sst xmlns="http://schemas.openxmlformats.org/spreadsheetml/2006/main" count="278" uniqueCount="116">
  <si>
    <t>経営比較分析表（令和4年度決算）</t>
    <rPh sb="8" eb="10">
      <t>レイワ</t>
    </rPh>
    <rPh sb="11" eb="13">
      <t>ネンド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</si>
  <si>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</si>
  <si>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</si>
  <si>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</si>
  <si>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</si>
  <si>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</si>
  <si>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</si>
  <si>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</si>
  <si>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</si>
  <si>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</si>
  <si>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</si>
  <si>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</si>
  <si>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</si>
  <si>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</si>
  <si>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</si>
  <si>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</si>
  <si>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</si>
  <si>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</si>
  <si>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</si>
  <si>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</si>
  <si>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</si>
  <si>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</si>
  <si>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</si>
  <si>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令和4年度全国平均</t>
    <rPh sb="0" eb="2">
      <t>レイワ</t>
    </rPh>
    <rPh sb="3" eb="5">
      <t>ネンド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</si>
  <si>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</si>
  <si>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</si>
  <si>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</si>
  <si>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</si>
  <si>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</si>
  <si>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</si>
  <si>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「経常収支比率」、「累積欠損金比率」、「流動比率」、「有形固定資産減価償却率」及び「管渠老朽化率」については、法非適用企業では算出できないため、法適用企業のみの類似団体平均値及び全国平均を算出しています。</t>
    <rPh sb="3" eb="5">
      <t>ケイジョウ</t>
    </rPh>
    <rPh sb="5" eb="7">
      <t>シュウシ</t>
    </rPh>
    <rPh sb="7" eb="9">
      <t>ヒリツ</t>
    </rPh>
    <rPh sb="12" eb="14">
      <t>ルイセキ</t>
    </rPh>
    <rPh sb="14" eb="17">
      <t>ケッソンキン</t>
    </rPh>
    <rPh sb="17" eb="19">
      <t>ヒリツ</t>
    </rPh>
    <rPh sb="22" eb="24">
      <t>リュウドウ</t>
    </rPh>
    <rPh sb="24" eb="26">
      <t>ヒリツ</t>
    </rPh>
    <rPh sb="29" eb="31">
      <t>ユウケイ</t>
    </rPh>
    <rPh sb="31" eb="35">
      <t>コテイシサン</t>
    </rPh>
    <rPh sb="35" eb="37">
      <t>ゲンカ</t>
    </rPh>
    <rPh sb="37" eb="39">
      <t>ショウキャク</t>
    </rPh>
    <rPh sb="39" eb="40">
      <t>リツ</t>
    </rPh>
    <rPh sb="41" eb="42">
      <t>オヨ</t>
    </rPh>
    <rPh sb="44" eb="46">
      <t>カンキョ</t>
    </rPh>
    <rPh sb="46" eb="49">
      <t>ロウキュウカ</t>
    </rPh>
    <rPh sb="49" eb="50">
      <t>リツ</t>
    </rPh>
    <rPh sb="57" eb="59">
      <t>ホウヒ</t>
    </rPh>
    <rPh sb="59" eb="61">
      <t>テキヨウ</t>
    </rPh>
    <rPh sb="61" eb="63">
      <t>キギョウ</t>
    </rPh>
    <rPh sb="65" eb="67">
      <t>サンシュツ</t>
    </rPh>
    <rPh sb="74" eb="77">
      <t>ホウテキヨウ</t>
    </rPh>
    <rPh sb="77" eb="79">
      <t>キギョウ</t>
    </rPh>
    <rPh sb="82" eb="84">
      <t>ルイジ</t>
    </rPh>
    <rPh sb="84" eb="86">
      <t>ダンタイ</t>
    </rPh>
    <rPh sb="86" eb="88">
      <t>ヘイキン</t>
    </rPh>
    <rPh sb="88" eb="89">
      <t>アタイ</t>
    </rPh>
    <rPh sb="89" eb="90">
      <t>オヨ</t>
    </rPh>
    <rPh sb="91" eb="93">
      <t>ゼンコク</t>
    </rPh>
    <rPh sb="93" eb="95">
      <t>ヘイキン</t>
    </rPh>
    <rPh sb="96" eb="98">
      <t>サンシュツ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</si>
  <si>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</si>
  <si>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</si>
  <si>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</si>
  <si>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</si>
  <si>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</si>
  <si>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</si>
  <si>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</si>
  <si>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</si>
  <si>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</si>
  <si>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</si>
  <si>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</si>
  <si>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</si>
  <si>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下水道事業(法適用)</t>
    <rPh sb="3" eb="5">
      <t>ジギョウ</t>
    </rPh>
    <rPh sb="6" eb="7">
      <t>ホウ</t>
    </rPh>
    <rPh sb="7" eb="9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</si>
  <si>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</si>
  <si>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</si>
  <si>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</si>
  <si>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</si>
  <si>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</si>
  <si>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</si>
  <si>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</si>
  <si>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</si>
  <si>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</si>
  <si>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</si>
  <si>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</si>
  <si>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</si>
  <si>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①経常収支比率(％)</t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</si>
  <si>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</si>
  <si>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</si>
  <si>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</si>
  <si>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</si>
  <si>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</si>
  <si>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</si>
  <si>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</si>
  <si>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</si>
  <si>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</si>
  <si>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</si>
  <si>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</si>
  <si>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</si>
  <si>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</si>
  <si>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</si>
  <si>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</si>
  <si>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</si>
  <si>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</si>
  <si>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</si>
  <si>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</si>
  <si>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</si>
  <si>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</si>
  <si>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</si>
  <si>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</si>
  <si>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</si>
  <si>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</si>
  <si>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</si>
  <si>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</si>
  <si>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</si>
  <si>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</si>
  <si>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</si>
  <si>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</si>
  <si>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</si>
  <si>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</si>
  <si>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</si>
  <si>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</si>
  <si>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</si>
  <si>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</si>
  <si>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</si>
  <si>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</si>
  <si>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新潟県　五泉市</t>
  </si>
  <si>
    <t>法適用</t>
  </si>
  <si>
    <t>下水道事業</t>
  </si>
  <si>
    <t>公共下水道</t>
  </si>
  <si>
    <t>Cc1</t>
  </si>
  <si>
    <t>非設置</t>
  </si>
  <si>
    <t>-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</si>
  <si>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</si>
  <si>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</si>
  <si>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</si>
  <si>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</si>
  <si>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</si>
  <si>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</si>
  <si>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</si>
  <si>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</si>
  <si>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</si>
  <si>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</si>
  <si>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t>①経常収支比率
　前年度比2.39ポイント増となり、100％を上回っていますが、依然として一般会計繰入金に依存しています。
②累積欠損金比率
　欠損金が生じていないため、０％です。
③流動比率
　流動負債のうち、企業債償還金の金額が大きく、類似団体と比較して低い状況です。
④企業債残高対事業規模比率
　企業債の残高は減少傾向ですが、類似団体と比較して高い状況です。
⑤経費回収率
　人口減少や節水意識の高まりにより下水道使用料が減少し、前年度比0.52ポイント減となり、100％を下回っています。
⑥汚水処理原価
　前年度比0.25円の増となっていますが、類似団体より低い状況です。
⑦施設利用率
　新潟県所管の新津浄化センターで処理しているため、０％です。
⑧水洗化率
　前年度比0.74ポイント増となっていますが、類似団体と比較すると、低い状況です。　</t>
    <rPh sb="1" eb="3">
      <t>ケイジョウ</t>
    </rPh>
    <rPh sb="3" eb="5">
      <t>シュウシ</t>
    </rPh>
    <rPh sb="5" eb="7">
      <t>ヒリツ</t>
    </rPh>
    <rPh sb="9" eb="12">
      <t>ゼンネンド</t>
    </rPh>
    <rPh sb="12" eb="13">
      <t>ヒ</t>
    </rPh>
    <rPh sb="21" eb="22">
      <t>ゾウ</t>
    </rPh>
    <rPh sb="31" eb="33">
      <t>ウワマワ</t>
    </rPh>
    <rPh sb="40" eb="42">
      <t>イゼン</t>
    </rPh>
    <rPh sb="63" eb="65">
      <t>ルイセキ</t>
    </rPh>
    <rPh sb="65" eb="67">
      <t>ケッソン</t>
    </rPh>
    <rPh sb="67" eb="68">
      <t>キン</t>
    </rPh>
    <rPh sb="68" eb="70">
      <t>ヒリツ</t>
    </rPh>
    <rPh sb="92" eb="94">
      <t>リュウドウ</t>
    </rPh>
    <rPh sb="94" eb="96">
      <t>ヒリツ</t>
    </rPh>
    <rPh sb="98" eb="100">
      <t>リュウドウ</t>
    </rPh>
    <rPh sb="100" eb="102">
      <t>フサイ</t>
    </rPh>
    <rPh sb="106" eb="109">
      <t>キギョウサイ</t>
    </rPh>
    <rPh sb="109" eb="112">
      <t>ショウカンキン</t>
    </rPh>
    <rPh sb="113" eb="115">
      <t>キンガク</t>
    </rPh>
    <rPh sb="116" eb="117">
      <t>オオ</t>
    </rPh>
    <rPh sb="120" eb="122">
      <t>ルイジ</t>
    </rPh>
    <rPh sb="122" eb="124">
      <t>ダンタイ</t>
    </rPh>
    <rPh sb="125" eb="127">
      <t>ヒカク</t>
    </rPh>
    <rPh sb="129" eb="130">
      <t>ヒク</t>
    </rPh>
    <rPh sb="131" eb="133">
      <t>ジョウキョウ</t>
    </rPh>
    <rPh sb="138" eb="141">
      <t>キギョウサイ</t>
    </rPh>
    <rPh sb="141" eb="143">
      <t>ザンダカ</t>
    </rPh>
    <rPh sb="143" eb="144">
      <t>タイ</t>
    </rPh>
    <rPh sb="144" eb="146">
      <t>ジギョウ</t>
    </rPh>
    <rPh sb="146" eb="148">
      <t>キボ</t>
    </rPh>
    <rPh sb="148" eb="150">
      <t>ヒリツ</t>
    </rPh>
    <rPh sb="152" eb="155">
      <t>キギョウサイ</t>
    </rPh>
    <rPh sb="156" eb="158">
      <t>ザンダカ</t>
    </rPh>
    <rPh sb="159" eb="161">
      <t>ゲンショウ</t>
    </rPh>
    <rPh sb="161" eb="163">
      <t>ケイコウ</t>
    </rPh>
    <rPh sb="167" eb="169">
      <t>ルイジ</t>
    </rPh>
    <rPh sb="169" eb="171">
      <t>ダンタイ</t>
    </rPh>
    <rPh sb="172" eb="174">
      <t>ヒカク</t>
    </rPh>
    <rPh sb="176" eb="177">
      <t>タカ</t>
    </rPh>
    <rPh sb="178" eb="180">
      <t>ジョウキョウ</t>
    </rPh>
    <rPh sb="185" eb="187">
      <t>ケイヒ</t>
    </rPh>
    <rPh sb="187" eb="189">
      <t>カイシュウ</t>
    </rPh>
    <rPh sb="189" eb="190">
      <t>リツ</t>
    </rPh>
    <rPh sb="192" eb="194">
      <t>ジンコウ</t>
    </rPh>
    <rPh sb="194" eb="196">
      <t>ゲンショウ</t>
    </rPh>
    <rPh sb="197" eb="201">
      <t>セッスイイシキ</t>
    </rPh>
    <rPh sb="202" eb="203">
      <t>タカ</t>
    </rPh>
    <rPh sb="208" eb="211">
      <t>ゲスイドウ</t>
    </rPh>
    <rPh sb="211" eb="214">
      <t>シヨウリョウ</t>
    </rPh>
    <rPh sb="215" eb="217">
      <t>ゲンショウ</t>
    </rPh>
    <rPh sb="219" eb="222">
      <t>ゼンネンド</t>
    </rPh>
    <rPh sb="222" eb="223">
      <t>ヒ</t>
    </rPh>
    <rPh sb="360" eb="364">
      <t>ルイジダンタイ</t>
    </rPh>
    <rPh sb="365" eb="367">
      <t>ヒカク</t>
    </rPh>
    <rPh sb="371" eb="372">
      <t>ヒク</t>
    </rPh>
    <rPh sb="373" eb="375">
      <t>ジョウキョウ</t>
    </rPh>
    <phoneticPr fontId="4"/>
  </si>
  <si>
    <t>　経常収支比率はおよそ収支均衡を保っていますが、一般会計繰入金への依存度が高い状況です。
　今後、接続促進及び使用料収入の確保を行い、適切な維持管理と計画的な更新を図りながら、経営の効率化・健全化に努めます。
　なお、平成29年度から令和10年度までの経営戦略は、令和２年度より公営企業会計に移行したことから、現状と将来の見通しを踏まえ、令和６年度に改定を予定しています。</t>
    <rPh sb="1" eb="3">
      <t>ケイジョウ</t>
    </rPh>
    <rPh sb="3" eb="7">
      <t>シュウシヒリツ</t>
    </rPh>
    <rPh sb="11" eb="13">
      <t>シュウシ</t>
    </rPh>
    <rPh sb="13" eb="15">
      <t>キンコウ</t>
    </rPh>
    <rPh sb="16" eb="17">
      <t>タモ</t>
    </rPh>
    <rPh sb="24" eb="28">
      <t>イッパンカイケイ</t>
    </rPh>
    <rPh sb="28" eb="31">
      <t>クリイレキン</t>
    </rPh>
    <rPh sb="33" eb="35">
      <t>イゾン</t>
    </rPh>
    <rPh sb="35" eb="36">
      <t>ド</t>
    </rPh>
    <rPh sb="37" eb="38">
      <t>タカ</t>
    </rPh>
    <rPh sb="39" eb="41">
      <t>ジョウキョウ</t>
    </rPh>
    <rPh sb="46" eb="48">
      <t>コンゴ</t>
    </rPh>
    <rPh sb="49" eb="53">
      <t>セツゾクソクシン</t>
    </rPh>
    <rPh sb="53" eb="54">
      <t>オヨ</t>
    </rPh>
    <rPh sb="55" eb="58">
      <t>シヨウリョウ</t>
    </rPh>
    <rPh sb="58" eb="60">
      <t>シュウニュウ</t>
    </rPh>
    <rPh sb="61" eb="63">
      <t>カクホ</t>
    </rPh>
    <rPh sb="64" eb="65">
      <t>オコナ</t>
    </rPh>
    <rPh sb="67" eb="69">
      <t>テキセツ</t>
    </rPh>
    <rPh sb="70" eb="74">
      <t>イジカンリ</t>
    </rPh>
    <rPh sb="75" eb="77">
      <t>ケイカク</t>
    </rPh>
    <rPh sb="77" eb="78">
      <t>テキ</t>
    </rPh>
    <rPh sb="79" eb="81">
      <t>コウシン</t>
    </rPh>
    <rPh sb="82" eb="83">
      <t>ハカ</t>
    </rPh>
    <rPh sb="88" eb="90">
      <t>ケイエイ</t>
    </rPh>
    <rPh sb="91" eb="94">
      <t>コウリツカ</t>
    </rPh>
    <rPh sb="95" eb="98">
      <t>ケンゼンカ</t>
    </rPh>
    <rPh sb="99" eb="100">
      <t>ツト</t>
    </rPh>
    <rPh sb="109" eb="111">
      <t>ヘイセイ</t>
    </rPh>
    <rPh sb="113" eb="114">
      <t>ネン</t>
    </rPh>
    <rPh sb="114" eb="115">
      <t>ド</t>
    </rPh>
    <rPh sb="117" eb="119">
      <t>レイワ</t>
    </rPh>
    <rPh sb="121" eb="123">
      <t>ネンド</t>
    </rPh>
    <rPh sb="126" eb="130">
      <t>ケイエイセンリャク</t>
    </rPh>
    <rPh sb="132" eb="134">
      <t>レイワ</t>
    </rPh>
    <rPh sb="135" eb="137">
      <t>ネンド</t>
    </rPh>
    <rPh sb="139" eb="143">
      <t>コウエイキギョウ</t>
    </rPh>
    <rPh sb="143" eb="145">
      <t>カイケイ</t>
    </rPh>
    <rPh sb="146" eb="148">
      <t>イコウ</t>
    </rPh>
    <rPh sb="155" eb="157">
      <t>ゲンジョウ</t>
    </rPh>
    <rPh sb="158" eb="160">
      <t>ショウライ</t>
    </rPh>
    <rPh sb="161" eb="163">
      <t>ミトオ</t>
    </rPh>
    <rPh sb="165" eb="166">
      <t>フ</t>
    </rPh>
    <rPh sb="169" eb="171">
      <t>レイワ</t>
    </rPh>
    <rPh sb="172" eb="174">
      <t>ネンド</t>
    </rPh>
    <rPh sb="175" eb="177">
      <t>カイテイ</t>
    </rPh>
    <rPh sb="178" eb="180">
      <t>ヨテイ</t>
    </rPh>
    <phoneticPr fontId="4"/>
  </si>
  <si>
    <t>①有形固定資産減価償却率
　前年度比3.09ポイント増となり、施設の老朽化が徐々に進んできておりますが、類似団体と比較すると、低い数値になっています。
②管渠老朽化率、③管渠改善率
　管渠老朽化率は、前年度比0.04ポイント減となり、管渠改善率は、前年度比0.02ポイント増となっています。管渠については昭和60年度から整備を行っており、今後も定期的に点検を行い、計画的な施設更新を行ってまいります。</t>
    <rPh sb="1" eb="3">
      <t>ユウケイ</t>
    </rPh>
    <rPh sb="3" eb="7">
      <t>コテイシサン</t>
    </rPh>
    <rPh sb="7" eb="9">
      <t>ゲンカ</t>
    </rPh>
    <rPh sb="9" eb="11">
      <t>ショウキャク</t>
    </rPh>
    <rPh sb="14" eb="17">
      <t>ゼンネンド</t>
    </rPh>
    <rPh sb="17" eb="18">
      <t>ヒ</t>
    </rPh>
    <rPh sb="26" eb="27">
      <t>ゾウ</t>
    </rPh>
    <rPh sb="31" eb="33">
      <t>シセツ</t>
    </rPh>
    <rPh sb="34" eb="37">
      <t>ロウキュウカ</t>
    </rPh>
    <rPh sb="38" eb="40">
      <t>ジョジョ</t>
    </rPh>
    <rPh sb="41" eb="42">
      <t>スス</t>
    </rPh>
    <rPh sb="52" eb="54">
      <t>ルイジ</t>
    </rPh>
    <rPh sb="54" eb="56">
      <t>ダンタイ</t>
    </rPh>
    <rPh sb="57" eb="59">
      <t>ヒカク</t>
    </rPh>
    <rPh sb="63" eb="64">
      <t>ヒク</t>
    </rPh>
    <rPh sb="77" eb="79">
      <t>カンキョ</t>
    </rPh>
    <rPh sb="79" eb="82">
      <t>ロウキュウカ</t>
    </rPh>
    <rPh sb="85" eb="87">
      <t>カンキョ</t>
    </rPh>
    <rPh sb="87" eb="90">
      <t>カイゼンリツ</t>
    </rPh>
    <rPh sb="92" eb="94">
      <t>カンキョ</t>
    </rPh>
    <rPh sb="94" eb="97">
      <t>ロウキュウカ</t>
    </rPh>
    <rPh sb="97" eb="98">
      <t>リツ</t>
    </rPh>
    <rPh sb="100" eb="103">
      <t>ゼンネンド</t>
    </rPh>
    <rPh sb="103" eb="104">
      <t>ヒ</t>
    </rPh>
    <rPh sb="112" eb="113">
      <t>ゲン</t>
    </rPh>
    <rPh sb="117" eb="119">
      <t>カンキョ</t>
    </rPh>
    <rPh sb="119" eb="122">
      <t>カイゼンリツ</t>
    </rPh>
    <rPh sb="124" eb="127">
      <t>ゼンネンド</t>
    </rPh>
    <rPh sb="127" eb="128">
      <t>ヒ</t>
    </rPh>
    <rPh sb="136" eb="137">
      <t>ゾウ</t>
    </rPh>
    <rPh sb="145" eb="147">
      <t>カンキョ</t>
    </rPh>
    <rPh sb="152" eb="154">
      <t>ショウワ</t>
    </rPh>
    <rPh sb="156" eb="157">
      <t>ネン</t>
    </rPh>
    <rPh sb="157" eb="158">
      <t>ド</t>
    </rPh>
    <rPh sb="160" eb="162">
      <t>セイビ</t>
    </rPh>
    <rPh sb="163" eb="164">
      <t>オコナ</t>
    </rPh>
    <rPh sb="169" eb="171">
      <t>コンゴ</t>
    </rPh>
    <rPh sb="172" eb="175">
      <t>テイキテキ</t>
    </rPh>
    <rPh sb="176" eb="178">
      <t>テンケン</t>
    </rPh>
    <rPh sb="179" eb="180">
      <t>オコナ</t>
    </rPh>
    <rPh sb="182" eb="185">
      <t>ケイカクテキ</t>
    </rPh>
    <rPh sb="186" eb="188">
      <t>シセツ</t>
    </rPh>
    <rPh sb="188" eb="190">
      <t>コウシン</t>
    </rPh>
    <rPh sb="191" eb="192">
      <t>オコナ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</si>
</sst>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&quot;H&quot;yy"/>
    <numFmt numFmtId="181" formatCode="&quot;R&quot;dd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13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181" fontId="0" fillId="0" borderId="2" xfId="0" applyNumberFormat="1" applyBorder="1">
      <alignment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5" fillId="0" borderId="2" xfId="0" applyFont="1" applyBorder="1" applyAlignment="1" applyProtection="1">
      <alignment horizontal="center" vertical="center"/>
      <protection hidden="1"/>
    </xf>
    <xf numFmtId="0" fontId="5" fillId="0" borderId="2" xfId="0" applyFont="1" applyBorder="1" applyAlignment="1" applyProtection="1">
      <alignment horizontal="center" vertical="center" shrinkToFit="1"/>
      <protection hidden="1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データ!$EE$6:$EI$6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0.05</c:v>
                </c:pt>
                <c:pt idx="3">
                  <c:v>0.06</c:v>
                </c:pt>
                <c:pt idx="4">
                  <c:v>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B2-4B3A-A2EA-2AB01BC701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81920"/>
        <c:axId val="2140842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0.15</c:v>
                </c:pt>
                <c:pt idx="3">
                  <c:v>0.15</c:v>
                </c:pt>
                <c:pt idx="4">
                  <c:v>0.12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4B2-4B3A-A2EA-2AB01BC701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81920"/>
        <c:axId val="214084224"/>
      </c:lineChart>
      <c:dateAx>
        <c:axId val="2140819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4084224"/>
        <c:crosses val="autoZero"/>
        <c:auto val="1"/>
        <c:lblOffset val="100"/>
        <c:baseTimeUnit val="years"/>
      </c:dateAx>
      <c:valAx>
        <c:axId val="2140842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40819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59"/>
          <c:y val="0.15806945669028433"/>
          <c:w val="0.8602616255212191"/>
          <c:h val="0.5593443873839997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103.35</c:v>
                </c:pt>
                <c:pt idx="3">
                  <c:v>98.49</c:v>
                </c:pt>
                <c:pt idx="4">
                  <c:v>100.88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7A-4DFA-96F1-6C9470C536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10880"/>
        <c:axId val="2182990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106.5</c:v>
                </c:pt>
                <c:pt idx="3">
                  <c:v>106.22</c:v>
                </c:pt>
                <c:pt idx="4">
                  <c:v>107.01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7A-4DFA-96F1-6C9470C536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610880"/>
        <c:axId val="218299008"/>
      </c:lineChart>
      <c:dateAx>
        <c:axId val="21761088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8299008"/>
        <c:crosses val="autoZero"/>
        <c:auto val="1"/>
        <c:lblOffset val="100"/>
        <c:baseTimeUnit val="years"/>
      </c:dateAx>
      <c:valAx>
        <c:axId val="2182990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761088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77" l="0.70000000000000062" r="0.70000000000000062" t="0.75000000000001077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データ!$DI$6:$DM$6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3.22</c:v>
                </c:pt>
                <c:pt idx="3">
                  <c:v>6.4</c:v>
                </c:pt>
                <c:pt idx="4">
                  <c:v>9.49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12-4E16-9710-50A8D8E7D6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28672"/>
        <c:axId val="732305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20.78</c:v>
                </c:pt>
                <c:pt idx="3">
                  <c:v>23.54</c:v>
                </c:pt>
                <c:pt idx="4">
                  <c:v>25.86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12-4E16-9710-50A8D8E7D6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28672"/>
        <c:axId val="73230592"/>
      </c:lineChart>
      <c:dateAx>
        <c:axId val="7322867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30592"/>
        <c:crosses val="autoZero"/>
        <c:auto val="1"/>
        <c:lblOffset val="100"/>
        <c:baseTimeUnit val="years"/>
      </c:dateAx>
      <c:valAx>
        <c:axId val="732305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286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4"/>
          <c:y val="0.15806945669028452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データ!$DT$6:$DX$6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0.95</c:v>
                </c:pt>
                <c:pt idx="4">
                  <c:v>0.91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A2-4825-925E-A5461AB3D0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40576"/>
        <c:axId val="7324249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1.34</c:v>
                </c:pt>
                <c:pt idx="3">
                  <c:v>1.5</c:v>
                </c:pt>
                <c:pt idx="4">
                  <c:v>1.4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9A2-4825-925E-A5461AB3D0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40576"/>
        <c:axId val="73242496"/>
      </c:lineChart>
      <c:dateAx>
        <c:axId val="7324057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42496"/>
        <c:crosses val="autoZero"/>
        <c:auto val="1"/>
        <c:lblOffset val="100"/>
        <c:baseTimeUnit val="years"/>
      </c:dateAx>
      <c:valAx>
        <c:axId val="7324249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4057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21" l="0.70000000000000062" r="0.70000000000000062" t="0.7500000000000112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データ!$AJ$6:$AN$6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 formatCode="#,##0.00;&quot;△&quot;#,##0.00">
                  <c:v>0</c:v>
                </c:pt>
                <c:pt idx="3" formatCode="#,##0.00;&quot;△&quot;#,##0.00">
                  <c:v>0</c:v>
                </c:pt>
                <c:pt idx="4" formatCode="#,##0.00;&quot;△&quot;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E5-4602-84AF-0B442F60AF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56320"/>
        <c:axId val="7325849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18.36</c:v>
                </c:pt>
                <c:pt idx="3">
                  <c:v>18.010000000000002</c:v>
                </c:pt>
                <c:pt idx="4">
                  <c:v>23.86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E5-4602-84AF-0B442F60AF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56320"/>
        <c:axId val="73258496"/>
      </c:lineChart>
      <c:dateAx>
        <c:axId val="732563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58496"/>
        <c:crosses val="autoZero"/>
        <c:auto val="1"/>
        <c:lblOffset val="100"/>
        <c:baseTimeUnit val="years"/>
      </c:dateAx>
      <c:valAx>
        <c:axId val="7325849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563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データ!$AU$6:$AY$6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7.48</c:v>
                </c:pt>
                <c:pt idx="3">
                  <c:v>7.39</c:v>
                </c:pt>
                <c:pt idx="4">
                  <c:v>7.24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5-4CF1-91C9-BC077B3804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37856"/>
        <c:axId val="733482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55.6</c:v>
                </c:pt>
                <c:pt idx="3">
                  <c:v>59.4</c:v>
                </c:pt>
                <c:pt idx="4">
                  <c:v>68.27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05-4CF1-91C9-BC077B3804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37856"/>
        <c:axId val="73348224"/>
      </c:lineChart>
      <c:dateAx>
        <c:axId val="73337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48224"/>
        <c:crosses val="autoZero"/>
        <c:auto val="1"/>
        <c:lblOffset val="100"/>
        <c:baseTimeUnit val="years"/>
      </c:dateAx>
      <c:valAx>
        <c:axId val="733482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37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3113.38</c:v>
                </c:pt>
                <c:pt idx="3">
                  <c:v>2983.76</c:v>
                </c:pt>
                <c:pt idx="4">
                  <c:v>2887.18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92-4DEB-BC34-6DE0D38C0B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66144"/>
        <c:axId val="733683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789.08</c:v>
                </c:pt>
                <c:pt idx="3">
                  <c:v>747.84</c:v>
                </c:pt>
                <c:pt idx="4">
                  <c:v>804.98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892-4DEB-BC34-6DE0D38C0B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66144"/>
        <c:axId val="73368320"/>
      </c:lineChart>
      <c:dateAx>
        <c:axId val="7336614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68320"/>
        <c:crosses val="autoZero"/>
        <c:auto val="1"/>
        <c:lblOffset val="100"/>
        <c:baseTimeUnit val="years"/>
      </c:dateAx>
      <c:valAx>
        <c:axId val="733683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661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92.91</c:v>
                </c:pt>
                <c:pt idx="3">
                  <c:v>94.3</c:v>
                </c:pt>
                <c:pt idx="4">
                  <c:v>93.78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D-4A5D-9278-A540A9E258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94432"/>
        <c:axId val="74809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88.25</c:v>
                </c:pt>
                <c:pt idx="3">
                  <c:v>90.17</c:v>
                </c:pt>
                <c:pt idx="4">
                  <c:v>88.71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CD-4A5D-9278-A540A9E258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94432"/>
        <c:axId val="74809728"/>
      </c:lineChart>
      <c:dateAx>
        <c:axId val="733944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4809728"/>
        <c:crosses val="autoZero"/>
        <c:auto val="1"/>
        <c:lblOffset val="100"/>
        <c:baseTimeUnit val="years"/>
      </c:dateAx>
      <c:valAx>
        <c:axId val="74809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944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150.97</c:v>
                </c:pt>
                <c:pt idx="3">
                  <c:v>150</c:v>
                </c:pt>
                <c:pt idx="4">
                  <c:v>150.25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BB-46CD-AC57-A0FEC529F0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63936"/>
        <c:axId val="139874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176.37</c:v>
                </c:pt>
                <c:pt idx="3">
                  <c:v>173.17</c:v>
                </c:pt>
                <c:pt idx="4">
                  <c:v>174.8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BB-46CD-AC57-A0FEC529F0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63936"/>
        <c:axId val="139874304"/>
      </c:lineChart>
      <c:dateAx>
        <c:axId val="13986393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74304"/>
        <c:crosses val="autoZero"/>
        <c:auto val="1"/>
        <c:lblOffset val="100"/>
        <c:baseTimeUnit val="years"/>
      </c:dateAx>
      <c:valAx>
        <c:axId val="139874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639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A7-4D7A-8289-0C15C01A03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96320"/>
        <c:axId val="139898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56.72</c:v>
                </c:pt>
                <c:pt idx="3">
                  <c:v>56.43</c:v>
                </c:pt>
                <c:pt idx="4">
                  <c:v>55.82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A7-4D7A-8289-0C15C01A03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96320"/>
        <c:axId val="139898240"/>
      </c:lineChart>
      <c:dateAx>
        <c:axId val="1398963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98240"/>
        <c:crosses val="autoZero"/>
        <c:auto val="1"/>
        <c:lblOffset val="100"/>
        <c:baseTimeUnit val="years"/>
      </c:dateAx>
      <c:valAx>
        <c:axId val="139898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963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77.73</c:v>
                </c:pt>
                <c:pt idx="3">
                  <c:v>78.760000000000005</c:v>
                </c:pt>
                <c:pt idx="4">
                  <c:v>79.5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08-4792-9959-3D2D59D428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208384"/>
        <c:axId val="202210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90.72</c:v>
                </c:pt>
                <c:pt idx="3">
                  <c:v>91.07</c:v>
                </c:pt>
                <c:pt idx="4">
                  <c:v>90.67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E08-4792-9959-3D2D59D428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208384"/>
        <c:axId val="202210304"/>
      </c:lineChart>
      <c:dateAx>
        <c:axId val="20220838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2210304"/>
        <c:crosses val="autoZero"/>
        <c:auto val="1"/>
        <c:lblOffset val="100"/>
        <c:baseTimeUnit val="years"/>
      </c:dateAx>
      <c:valAx>
        <c:axId val="202210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20838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①経常収支比率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5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8043559-BB88-4DCA-AFFE-D566B8EC0B3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【106.11】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$F$85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A3C894E2-3388-45D4-ADA6-4E9F73F3095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【3.15】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$G$85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ABFE250-216D-4F1D-884E-B35F672AEA4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【73.44】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5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EB1EC54-BD95-4EB2-90D8-8C753A0F2382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【652.82】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5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916336ED-8125-42BA-B072-60D81F95EFF6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【95.82】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5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301DF2C3-36FE-4204-A77F-FEFBA41BD06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【59.10】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5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8D39547-F90C-4268-B05D-B6C298FC8502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【138.29】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5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09E5594-1987-4AD2-A704-29DA18E2E108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【97.61】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$M$85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505556C-F08D-48B6-BA04-75A8B91482DC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【39.74】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$N$85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8F041AD7-F6DC-40D4-902F-CB11B6BEBAB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【7.62】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5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BD7D11B-3FAF-47C7-A144-8B50C4AFE8B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【0.23】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Z85"/>
  <sheetViews>
    <sheetView showGridLines="0" tabSelected="1" topLeftCell="N1" zoomScaleNormal="100" workbookViewId="0">
      <selection activeCell="N1" sqref="N1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67" t="s">
        <v>0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67"/>
      <c r="BQ2" s="67"/>
      <c r="BR2" s="67"/>
      <c r="BS2" s="67"/>
      <c r="BT2" s="67"/>
      <c r="BU2" s="67"/>
      <c r="BV2" s="67"/>
      <c r="BW2" s="67"/>
      <c r="BX2" s="67"/>
      <c r="BY2" s="67"/>
      <c r="BZ2" s="67"/>
    </row>
    <row r="3" spans="1:78" ht="9.75" customHeight="1" x14ac:dyDescent="0.15">
      <c r="A3" s="2"/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  <c r="BW3" s="67"/>
      <c r="BX3" s="67"/>
      <c r="BY3" s="67"/>
      <c r="BZ3" s="67"/>
    </row>
    <row r="4" spans="1:78" ht="9.75" customHeight="1" x14ac:dyDescent="0.15">
      <c r="A4" s="2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67"/>
      <c r="AD4" s="67"/>
      <c r="AE4" s="67"/>
      <c r="AF4" s="67"/>
      <c r="AG4" s="67"/>
      <c r="AH4" s="67"/>
      <c r="AI4" s="67"/>
      <c r="AJ4" s="67"/>
      <c r="AK4" s="67"/>
      <c r="AL4" s="67"/>
      <c r="AM4" s="67"/>
      <c r="AN4" s="67"/>
      <c r="AO4" s="67"/>
      <c r="AP4" s="67"/>
      <c r="AQ4" s="67"/>
      <c r="AR4" s="67"/>
      <c r="AS4" s="67"/>
      <c r="AT4" s="67"/>
      <c r="AU4" s="67"/>
      <c r="AV4" s="67"/>
      <c r="AW4" s="67"/>
      <c r="AX4" s="67"/>
      <c r="AY4" s="67"/>
      <c r="AZ4" s="67"/>
      <c r="BA4" s="67"/>
      <c r="BB4" s="67"/>
      <c r="BC4" s="67"/>
      <c r="BD4" s="67"/>
      <c r="BE4" s="67"/>
      <c r="BF4" s="67"/>
      <c r="BG4" s="67"/>
      <c r="BH4" s="67"/>
      <c r="BI4" s="67"/>
      <c r="BJ4" s="67"/>
      <c r="BK4" s="67"/>
      <c r="BL4" s="67"/>
      <c r="BM4" s="67"/>
      <c r="BN4" s="67"/>
      <c r="BO4" s="67"/>
      <c r="BP4" s="67"/>
      <c r="BQ4" s="67"/>
      <c r="BR4" s="67"/>
      <c r="BS4" s="67"/>
      <c r="BT4" s="67"/>
      <c r="BU4" s="67"/>
      <c r="BV4" s="67"/>
      <c r="BW4" s="67"/>
      <c r="BX4" s="67"/>
      <c r="BY4" s="67"/>
      <c r="BZ4" s="67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68" t="str">
        <f>データ!H6</f>
        <v>新潟県　五泉市</v>
      </c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51" t="s">
        <v>1</v>
      </c>
      <c r="C7" s="51"/>
      <c r="D7" s="51"/>
      <c r="E7" s="51"/>
      <c r="F7" s="51"/>
      <c r="G7" s="51"/>
      <c r="H7" s="51"/>
      <c r="I7" s="51" t="s">
        <v>2</v>
      </c>
      <c r="J7" s="51"/>
      <c r="K7" s="51"/>
      <c r="L7" s="51"/>
      <c r="M7" s="51"/>
      <c r="N7" s="51"/>
      <c r="O7" s="51"/>
      <c r="P7" s="51" t="s">
        <v>3</v>
      </c>
      <c r="Q7" s="51"/>
      <c r="R7" s="51"/>
      <c r="S7" s="51"/>
      <c r="T7" s="51"/>
      <c r="U7" s="51"/>
      <c r="V7" s="51"/>
      <c r="W7" s="51" t="s">
        <v>4</v>
      </c>
      <c r="X7" s="51"/>
      <c r="Y7" s="51"/>
      <c r="Z7" s="51"/>
      <c r="AA7" s="51"/>
      <c r="AB7" s="51"/>
      <c r="AC7" s="51"/>
      <c r="AD7" s="51" t="s">
        <v>5</v>
      </c>
      <c r="AE7" s="51"/>
      <c r="AF7" s="51"/>
      <c r="AG7" s="51"/>
      <c r="AH7" s="51"/>
      <c r="AI7" s="51"/>
      <c r="AJ7" s="51"/>
      <c r="AK7" s="3"/>
      <c r="AL7" s="51" t="s">
        <v>6</v>
      </c>
      <c r="AM7" s="51"/>
      <c r="AN7" s="51"/>
      <c r="AO7" s="51"/>
      <c r="AP7" s="51"/>
      <c r="AQ7" s="51"/>
      <c r="AR7" s="51"/>
      <c r="AS7" s="51"/>
      <c r="AT7" s="51" t="s">
        <v>7</v>
      </c>
      <c r="AU7" s="51"/>
      <c r="AV7" s="51"/>
      <c r="AW7" s="51"/>
      <c r="AX7" s="51"/>
      <c r="AY7" s="51"/>
      <c r="AZ7" s="51"/>
      <c r="BA7" s="51"/>
      <c r="BB7" s="51" t="s">
        <v>8</v>
      </c>
      <c r="BC7" s="51"/>
      <c r="BD7" s="51"/>
      <c r="BE7" s="51"/>
      <c r="BF7" s="51"/>
      <c r="BG7" s="51"/>
      <c r="BH7" s="51"/>
      <c r="BI7" s="51"/>
      <c r="BJ7" s="3"/>
      <c r="BK7" s="3"/>
      <c r="BL7" s="69" t="s">
        <v>9</v>
      </c>
      <c r="BM7" s="70"/>
      <c r="BN7" s="70"/>
      <c r="BO7" s="70"/>
      <c r="BP7" s="70"/>
      <c r="BQ7" s="70"/>
      <c r="BR7" s="70"/>
      <c r="BS7" s="70"/>
      <c r="BT7" s="70"/>
      <c r="BU7" s="70"/>
      <c r="BV7" s="70"/>
      <c r="BW7" s="70"/>
      <c r="BX7" s="70"/>
      <c r="BY7" s="71"/>
    </row>
    <row r="8" spans="1:78" ht="18.75" customHeight="1" x14ac:dyDescent="0.15">
      <c r="A8" s="2"/>
      <c r="B8" s="65" t="str">
        <f>データ!I6</f>
        <v>法適用</v>
      </c>
      <c r="C8" s="65"/>
      <c r="D8" s="65"/>
      <c r="E8" s="65"/>
      <c r="F8" s="65"/>
      <c r="G8" s="65"/>
      <c r="H8" s="65"/>
      <c r="I8" s="65" t="str">
        <f>データ!J6</f>
        <v>下水道事業</v>
      </c>
      <c r="J8" s="65"/>
      <c r="K8" s="65"/>
      <c r="L8" s="65"/>
      <c r="M8" s="65"/>
      <c r="N8" s="65"/>
      <c r="O8" s="65"/>
      <c r="P8" s="65" t="str">
        <f>データ!K6</f>
        <v>公共下水道</v>
      </c>
      <c r="Q8" s="65"/>
      <c r="R8" s="65"/>
      <c r="S8" s="65"/>
      <c r="T8" s="65"/>
      <c r="U8" s="65"/>
      <c r="V8" s="65"/>
      <c r="W8" s="65" t="str">
        <f>データ!L6</f>
        <v>Cc1</v>
      </c>
      <c r="X8" s="65"/>
      <c r="Y8" s="65"/>
      <c r="Z8" s="65"/>
      <c r="AA8" s="65"/>
      <c r="AB8" s="65"/>
      <c r="AC8" s="65"/>
      <c r="AD8" s="66" t="str">
        <f>データ!$M$6</f>
        <v>非設置</v>
      </c>
      <c r="AE8" s="66"/>
      <c r="AF8" s="66"/>
      <c r="AG8" s="66"/>
      <c r="AH8" s="66"/>
      <c r="AI8" s="66"/>
      <c r="AJ8" s="66"/>
      <c r="AK8" s="3"/>
      <c r="AL8" s="45">
        <f>データ!S6</f>
        <v>47274</v>
      </c>
      <c r="AM8" s="45"/>
      <c r="AN8" s="45"/>
      <c r="AO8" s="45"/>
      <c r="AP8" s="45"/>
      <c r="AQ8" s="45"/>
      <c r="AR8" s="45"/>
      <c r="AS8" s="45"/>
      <c r="AT8" s="46">
        <f>データ!T6</f>
        <v>351.91</v>
      </c>
      <c r="AU8" s="46"/>
      <c r="AV8" s="46"/>
      <c r="AW8" s="46"/>
      <c r="AX8" s="46"/>
      <c r="AY8" s="46"/>
      <c r="AZ8" s="46"/>
      <c r="BA8" s="46"/>
      <c r="BB8" s="46">
        <f>データ!U6</f>
        <v>134.34</v>
      </c>
      <c r="BC8" s="46"/>
      <c r="BD8" s="46"/>
      <c r="BE8" s="46"/>
      <c r="BF8" s="46"/>
      <c r="BG8" s="46"/>
      <c r="BH8" s="46"/>
      <c r="BI8" s="46"/>
      <c r="BJ8" s="3"/>
      <c r="BK8" s="3"/>
      <c r="BL8" s="61" t="s">
        <v>10</v>
      </c>
      <c r="BM8" s="62"/>
      <c r="BN8" s="63" t="s">
        <v>11</v>
      </c>
      <c r="BO8" s="63"/>
      <c r="BP8" s="63"/>
      <c r="BQ8" s="63"/>
      <c r="BR8" s="63"/>
      <c r="BS8" s="63"/>
      <c r="BT8" s="63"/>
      <c r="BU8" s="63"/>
      <c r="BV8" s="63"/>
      <c r="BW8" s="63"/>
      <c r="BX8" s="63"/>
      <c r="BY8" s="64"/>
    </row>
    <row r="9" spans="1:78" ht="18.75" customHeight="1" x14ac:dyDescent="0.15">
      <c r="A9" s="2"/>
      <c r="B9" s="51" t="s">
        <v>12</v>
      </c>
      <c r="C9" s="51"/>
      <c r="D9" s="51"/>
      <c r="E9" s="51"/>
      <c r="F9" s="51"/>
      <c r="G9" s="51"/>
      <c r="H9" s="51"/>
      <c r="I9" s="51" t="s">
        <v>13</v>
      </c>
      <c r="J9" s="51"/>
      <c r="K9" s="51"/>
      <c r="L9" s="51"/>
      <c r="M9" s="51"/>
      <c r="N9" s="51"/>
      <c r="O9" s="51"/>
      <c r="P9" s="51" t="s">
        <v>14</v>
      </c>
      <c r="Q9" s="51"/>
      <c r="R9" s="51"/>
      <c r="S9" s="51"/>
      <c r="T9" s="51"/>
      <c r="U9" s="51"/>
      <c r="V9" s="51"/>
      <c r="W9" s="51" t="s">
        <v>15</v>
      </c>
      <c r="X9" s="51"/>
      <c r="Y9" s="51"/>
      <c r="Z9" s="51"/>
      <c r="AA9" s="51"/>
      <c r="AB9" s="51"/>
      <c r="AC9" s="51"/>
      <c r="AD9" s="51" t="s">
        <v>16</v>
      </c>
      <c r="AE9" s="51"/>
      <c r="AF9" s="51"/>
      <c r="AG9" s="51"/>
      <c r="AH9" s="51"/>
      <c r="AI9" s="51"/>
      <c r="AJ9" s="51"/>
      <c r="AK9" s="3"/>
      <c r="AL9" s="51" t="s">
        <v>17</v>
      </c>
      <c r="AM9" s="51"/>
      <c r="AN9" s="51"/>
      <c r="AO9" s="51"/>
      <c r="AP9" s="51"/>
      <c r="AQ9" s="51"/>
      <c r="AR9" s="51"/>
      <c r="AS9" s="51"/>
      <c r="AT9" s="51" t="s">
        <v>18</v>
      </c>
      <c r="AU9" s="51"/>
      <c r="AV9" s="51"/>
      <c r="AW9" s="51"/>
      <c r="AX9" s="51"/>
      <c r="AY9" s="51"/>
      <c r="AZ9" s="51"/>
      <c r="BA9" s="51"/>
      <c r="BB9" s="51" t="s">
        <v>19</v>
      </c>
      <c r="BC9" s="51"/>
      <c r="BD9" s="51"/>
      <c r="BE9" s="51"/>
      <c r="BF9" s="51"/>
      <c r="BG9" s="51"/>
      <c r="BH9" s="51"/>
      <c r="BI9" s="51"/>
      <c r="BJ9" s="3"/>
      <c r="BK9" s="3"/>
      <c r="BL9" s="52" t="s">
        <v>20</v>
      </c>
      <c r="BM9" s="53"/>
      <c r="BN9" s="54" t="s">
        <v>21</v>
      </c>
      <c r="BO9" s="54"/>
      <c r="BP9" s="54"/>
      <c r="BQ9" s="54"/>
      <c r="BR9" s="54"/>
      <c r="BS9" s="54"/>
      <c r="BT9" s="54"/>
      <c r="BU9" s="54"/>
      <c r="BV9" s="54"/>
      <c r="BW9" s="54"/>
      <c r="BX9" s="54"/>
      <c r="BY9" s="55"/>
    </row>
    <row r="10" spans="1:78" ht="18.75" customHeight="1" x14ac:dyDescent="0.15">
      <c r="A10" s="2"/>
      <c r="B10" s="46" t="str">
        <f>データ!N6</f>
        <v>-</v>
      </c>
      <c r="C10" s="46"/>
      <c r="D10" s="46"/>
      <c r="E10" s="46"/>
      <c r="F10" s="46"/>
      <c r="G10" s="46"/>
      <c r="H10" s="46"/>
      <c r="I10" s="46">
        <f>データ!O6</f>
        <v>52.21</v>
      </c>
      <c r="J10" s="46"/>
      <c r="K10" s="46"/>
      <c r="L10" s="46"/>
      <c r="M10" s="46"/>
      <c r="N10" s="46"/>
      <c r="O10" s="46"/>
      <c r="P10" s="46">
        <f>データ!P6</f>
        <v>62.56</v>
      </c>
      <c r="Q10" s="46"/>
      <c r="R10" s="46"/>
      <c r="S10" s="46"/>
      <c r="T10" s="46"/>
      <c r="U10" s="46"/>
      <c r="V10" s="46"/>
      <c r="W10" s="46">
        <f>データ!Q6</f>
        <v>90.98</v>
      </c>
      <c r="X10" s="46"/>
      <c r="Y10" s="46"/>
      <c r="Z10" s="46"/>
      <c r="AA10" s="46"/>
      <c r="AB10" s="46"/>
      <c r="AC10" s="46"/>
      <c r="AD10" s="45">
        <f>データ!R6</f>
        <v>2860</v>
      </c>
      <c r="AE10" s="45"/>
      <c r="AF10" s="45"/>
      <c r="AG10" s="45"/>
      <c r="AH10" s="45"/>
      <c r="AI10" s="45"/>
      <c r="AJ10" s="45"/>
      <c r="AK10" s="2"/>
      <c r="AL10" s="45">
        <f>データ!V6</f>
        <v>29021</v>
      </c>
      <c r="AM10" s="45"/>
      <c r="AN10" s="45"/>
      <c r="AO10" s="45"/>
      <c r="AP10" s="45"/>
      <c r="AQ10" s="45"/>
      <c r="AR10" s="45"/>
      <c r="AS10" s="45"/>
      <c r="AT10" s="46">
        <f>データ!W6</f>
        <v>8.4499999999999993</v>
      </c>
      <c r="AU10" s="46"/>
      <c r="AV10" s="46"/>
      <c r="AW10" s="46"/>
      <c r="AX10" s="46"/>
      <c r="AY10" s="46"/>
      <c r="AZ10" s="46"/>
      <c r="BA10" s="46"/>
      <c r="BB10" s="46">
        <f>データ!X6</f>
        <v>3434.44</v>
      </c>
      <c r="BC10" s="46"/>
      <c r="BD10" s="46"/>
      <c r="BE10" s="46"/>
      <c r="BF10" s="46"/>
      <c r="BG10" s="46"/>
      <c r="BH10" s="46"/>
      <c r="BI10" s="46"/>
      <c r="BJ10" s="2"/>
      <c r="BK10" s="2"/>
      <c r="BL10" s="47" t="s">
        <v>22</v>
      </c>
      <c r="BM10" s="48"/>
      <c r="BN10" s="49" t="s">
        <v>23</v>
      </c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50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6" t="s">
        <v>24</v>
      </c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6"/>
      <c r="BM12" s="56"/>
      <c r="BN12" s="56"/>
      <c r="BO12" s="56"/>
      <c r="BP12" s="56"/>
      <c r="BQ12" s="56"/>
      <c r="BR12" s="56"/>
      <c r="BS12" s="56"/>
      <c r="BT12" s="56"/>
      <c r="BU12" s="56"/>
      <c r="BV12" s="56"/>
      <c r="BW12" s="56"/>
      <c r="BX12" s="56"/>
      <c r="BY12" s="56"/>
      <c r="BZ12" s="56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</row>
    <row r="14" spans="1:78" ht="13.5" customHeight="1" x14ac:dyDescent="0.15">
      <c r="A14" s="2"/>
      <c r="B14" s="58" t="s">
        <v>25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59"/>
      <c r="AU14" s="59"/>
      <c r="AV14" s="59"/>
      <c r="AW14" s="59"/>
      <c r="AX14" s="59"/>
      <c r="AY14" s="59"/>
      <c r="AZ14" s="59"/>
      <c r="BA14" s="59"/>
      <c r="BB14" s="59"/>
      <c r="BC14" s="59"/>
      <c r="BD14" s="59"/>
      <c r="BE14" s="59"/>
      <c r="BF14" s="59"/>
      <c r="BG14" s="59"/>
      <c r="BH14" s="59"/>
      <c r="BI14" s="59"/>
      <c r="BJ14" s="60"/>
      <c r="BK14" s="2"/>
      <c r="BL14" s="38" t="s">
        <v>26</v>
      </c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40"/>
    </row>
    <row r="15" spans="1:78" ht="13.5" customHeight="1" x14ac:dyDescent="0.15">
      <c r="A15" s="2"/>
      <c r="B15" s="35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7"/>
      <c r="BK15" s="2"/>
      <c r="BL15" s="41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3"/>
    </row>
    <row r="16" spans="1:78" ht="13.5" customHeight="1" x14ac:dyDescent="0.15">
      <c r="A16" s="2"/>
      <c r="B16" s="4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5"/>
      <c r="BK16" s="2"/>
      <c r="BL16" s="29" t="s">
        <v>113</v>
      </c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1"/>
    </row>
    <row r="17" spans="1:78" ht="13.5" customHeight="1" x14ac:dyDescent="0.15">
      <c r="A17" s="2"/>
      <c r="B17" s="4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5"/>
      <c r="BK17" s="2"/>
      <c r="BL17" s="29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1"/>
    </row>
    <row r="18" spans="1:78" ht="13.5" customHeight="1" x14ac:dyDescent="0.15">
      <c r="A18" s="2"/>
      <c r="B18" s="4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5"/>
      <c r="BK18" s="2"/>
      <c r="BL18" s="29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1"/>
    </row>
    <row r="19" spans="1:78" ht="13.5" customHeight="1" x14ac:dyDescent="0.15">
      <c r="A19" s="2"/>
      <c r="B19" s="4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5"/>
      <c r="BK19" s="2"/>
      <c r="BL19" s="29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1"/>
    </row>
    <row r="20" spans="1:78" ht="13.5" customHeight="1" x14ac:dyDescent="0.15">
      <c r="A20" s="2"/>
      <c r="B20" s="4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5"/>
      <c r="BK20" s="2"/>
      <c r="BL20" s="29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1"/>
    </row>
    <row r="21" spans="1:78" ht="13.5" customHeight="1" x14ac:dyDescent="0.15">
      <c r="A21" s="2"/>
      <c r="B21" s="4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5"/>
      <c r="BK21" s="2"/>
      <c r="BL21" s="29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1"/>
    </row>
    <row r="22" spans="1:78" ht="13.5" customHeight="1" x14ac:dyDescent="0.15">
      <c r="A22" s="2"/>
      <c r="B22" s="4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5"/>
      <c r="BK22" s="2"/>
      <c r="BL22" s="29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1"/>
    </row>
    <row r="23" spans="1:78" ht="13.5" customHeight="1" x14ac:dyDescent="0.15">
      <c r="A23" s="2"/>
      <c r="B23" s="4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5"/>
      <c r="BK23" s="2"/>
      <c r="BL23" s="29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1"/>
    </row>
    <row r="24" spans="1:78" ht="13.5" customHeight="1" x14ac:dyDescent="0.15">
      <c r="A24" s="2"/>
      <c r="B24" s="4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5"/>
      <c r="BK24" s="2"/>
      <c r="BL24" s="29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1"/>
    </row>
    <row r="25" spans="1:78" ht="13.5" customHeight="1" x14ac:dyDescent="0.15">
      <c r="A25" s="2"/>
      <c r="B25" s="4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5"/>
      <c r="BK25" s="2"/>
      <c r="BL25" s="29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1"/>
    </row>
    <row r="26" spans="1:78" ht="13.5" customHeight="1" x14ac:dyDescent="0.15">
      <c r="A26" s="2"/>
      <c r="B26" s="4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5"/>
      <c r="BK26" s="2"/>
      <c r="BL26" s="29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1"/>
    </row>
    <row r="27" spans="1:78" ht="13.5" customHeight="1" x14ac:dyDescent="0.15">
      <c r="A27" s="2"/>
      <c r="B27" s="4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5"/>
      <c r="BK27" s="2"/>
      <c r="BL27" s="29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1"/>
    </row>
    <row r="28" spans="1:78" ht="13.5" customHeight="1" x14ac:dyDescent="0.15">
      <c r="A28" s="2"/>
      <c r="B28" s="4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5"/>
      <c r="BK28" s="2"/>
      <c r="BL28" s="29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1"/>
    </row>
    <row r="29" spans="1:78" ht="13.5" customHeight="1" x14ac:dyDescent="0.15">
      <c r="A29" s="2"/>
      <c r="B29" s="4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5"/>
      <c r="BK29" s="2"/>
      <c r="BL29" s="29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1"/>
    </row>
    <row r="30" spans="1:78" ht="13.5" customHeight="1" x14ac:dyDescent="0.15">
      <c r="A30" s="2"/>
      <c r="B30" s="4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5"/>
      <c r="BK30" s="2"/>
      <c r="BL30" s="29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1"/>
    </row>
    <row r="31" spans="1:78" ht="13.5" customHeight="1" x14ac:dyDescent="0.15">
      <c r="A31" s="2"/>
      <c r="B31" s="4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5"/>
      <c r="BK31" s="2"/>
      <c r="BL31" s="29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1"/>
    </row>
    <row r="32" spans="1:78" ht="13.5" customHeight="1" x14ac:dyDescent="0.15">
      <c r="A32" s="2"/>
      <c r="B32" s="4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5"/>
      <c r="BK32" s="2"/>
      <c r="BL32" s="29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1"/>
    </row>
    <row r="33" spans="1:78" ht="13.5" customHeight="1" x14ac:dyDescent="0.15">
      <c r="A33" s="2"/>
      <c r="B33" s="4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5"/>
      <c r="BK33" s="2"/>
      <c r="BL33" s="29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1"/>
    </row>
    <row r="34" spans="1:78" ht="13.5" customHeight="1" x14ac:dyDescent="0.15">
      <c r="A34" s="2"/>
      <c r="B34" s="4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6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6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6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5"/>
      <c r="BK34" s="2"/>
      <c r="BL34" s="29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1"/>
    </row>
    <row r="35" spans="1:78" ht="13.5" customHeight="1" x14ac:dyDescent="0.15">
      <c r="A35" s="2"/>
      <c r="B35" s="4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6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6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6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5"/>
      <c r="BK35" s="2"/>
      <c r="BL35" s="29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1"/>
    </row>
    <row r="36" spans="1:78" ht="13.5" customHeight="1" x14ac:dyDescent="0.15">
      <c r="A36" s="2"/>
      <c r="B36" s="4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5"/>
      <c r="BK36" s="2"/>
      <c r="BL36" s="29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1"/>
    </row>
    <row r="37" spans="1:78" ht="13.5" customHeight="1" x14ac:dyDescent="0.15">
      <c r="A37" s="2"/>
      <c r="B37" s="4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5"/>
      <c r="BK37" s="2"/>
      <c r="BL37" s="29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1"/>
    </row>
    <row r="38" spans="1:78" ht="13.5" customHeight="1" x14ac:dyDescent="0.15">
      <c r="A38" s="2"/>
      <c r="B38" s="4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5"/>
      <c r="BK38" s="2"/>
      <c r="BL38" s="29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1"/>
    </row>
    <row r="39" spans="1:78" ht="13.5" customHeight="1" x14ac:dyDescent="0.15">
      <c r="A39" s="2"/>
      <c r="B39" s="4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5"/>
      <c r="BK39" s="2"/>
      <c r="BL39" s="29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1"/>
    </row>
    <row r="40" spans="1:78" ht="13.5" customHeight="1" x14ac:dyDescent="0.15">
      <c r="A40" s="2"/>
      <c r="B40" s="4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5"/>
      <c r="BK40" s="2"/>
      <c r="BL40" s="29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1"/>
    </row>
    <row r="41" spans="1:78" ht="13.5" customHeight="1" x14ac:dyDescent="0.15">
      <c r="A41" s="2"/>
      <c r="B41" s="4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5"/>
      <c r="BK41" s="2"/>
      <c r="BL41" s="29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1"/>
    </row>
    <row r="42" spans="1:78" ht="13.5" customHeight="1" x14ac:dyDescent="0.15">
      <c r="A42" s="2"/>
      <c r="B42" s="4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5"/>
      <c r="BK42" s="2"/>
      <c r="BL42" s="29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1"/>
    </row>
    <row r="43" spans="1:78" ht="13.5" customHeight="1" x14ac:dyDescent="0.15">
      <c r="A43" s="2"/>
      <c r="B43" s="4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5"/>
      <c r="BK43" s="2"/>
      <c r="BL43" s="29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1"/>
    </row>
    <row r="44" spans="1:78" ht="13.5" customHeight="1" x14ac:dyDescent="0.15">
      <c r="A44" s="2"/>
      <c r="B44" s="4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5"/>
      <c r="BK44" s="2"/>
      <c r="BL44" s="32"/>
      <c r="BM44" s="33"/>
      <c r="BN44" s="33"/>
      <c r="BO44" s="33"/>
      <c r="BP44" s="33"/>
      <c r="BQ44" s="33"/>
      <c r="BR44" s="33"/>
      <c r="BS44" s="33"/>
      <c r="BT44" s="33"/>
      <c r="BU44" s="33"/>
      <c r="BV44" s="33"/>
      <c r="BW44" s="33"/>
      <c r="BX44" s="33"/>
      <c r="BY44" s="33"/>
      <c r="BZ44" s="34"/>
    </row>
    <row r="45" spans="1:78" ht="13.5" customHeight="1" x14ac:dyDescent="0.15">
      <c r="A45" s="2"/>
      <c r="B45" s="4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5"/>
      <c r="BK45" s="2"/>
      <c r="BL45" s="38" t="s">
        <v>27</v>
      </c>
      <c r="BM45" s="39"/>
      <c r="BN45" s="39"/>
      <c r="BO45" s="39"/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40"/>
    </row>
    <row r="46" spans="1:78" ht="13.5" customHeight="1" x14ac:dyDescent="0.15">
      <c r="A46" s="2"/>
      <c r="B46" s="4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5"/>
      <c r="BK46" s="2"/>
      <c r="BL46" s="41"/>
      <c r="BM46" s="42"/>
      <c r="BN46" s="42"/>
      <c r="BO46" s="42"/>
      <c r="BP46" s="42"/>
      <c r="BQ46" s="42"/>
      <c r="BR46" s="42"/>
      <c r="BS46" s="42"/>
      <c r="BT46" s="42"/>
      <c r="BU46" s="42"/>
      <c r="BV46" s="42"/>
      <c r="BW46" s="42"/>
      <c r="BX46" s="42"/>
      <c r="BY46" s="42"/>
      <c r="BZ46" s="43"/>
    </row>
    <row r="47" spans="1:78" ht="13.5" customHeight="1" x14ac:dyDescent="0.15">
      <c r="A47" s="2"/>
      <c r="B47" s="4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5"/>
      <c r="BK47" s="2"/>
      <c r="BL47" s="29" t="s">
        <v>115</v>
      </c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1"/>
    </row>
    <row r="48" spans="1:78" ht="13.5" customHeight="1" x14ac:dyDescent="0.15">
      <c r="A48" s="2"/>
      <c r="B48" s="4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5"/>
      <c r="BK48" s="2"/>
      <c r="BL48" s="29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1"/>
    </row>
    <row r="49" spans="1:78" ht="13.5" customHeight="1" x14ac:dyDescent="0.15">
      <c r="A49" s="2"/>
      <c r="B49" s="4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5"/>
      <c r="BK49" s="2"/>
      <c r="BL49" s="29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1"/>
    </row>
    <row r="50" spans="1:78" ht="13.5" customHeight="1" x14ac:dyDescent="0.15">
      <c r="A50" s="2"/>
      <c r="B50" s="4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5"/>
      <c r="BK50" s="2"/>
      <c r="BL50" s="29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1"/>
    </row>
    <row r="51" spans="1:78" ht="13.5" customHeight="1" x14ac:dyDescent="0.15">
      <c r="A51" s="2"/>
      <c r="B51" s="4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5"/>
      <c r="BK51" s="2"/>
      <c r="BL51" s="29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1"/>
    </row>
    <row r="52" spans="1:78" ht="13.5" customHeight="1" x14ac:dyDescent="0.15">
      <c r="A52" s="2"/>
      <c r="B52" s="4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5"/>
      <c r="BK52" s="2"/>
      <c r="BL52" s="29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1"/>
    </row>
    <row r="53" spans="1:78" ht="13.5" customHeight="1" x14ac:dyDescent="0.15">
      <c r="A53" s="2"/>
      <c r="B53" s="4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5"/>
      <c r="BK53" s="2"/>
      <c r="BL53" s="29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1"/>
    </row>
    <row r="54" spans="1:78" ht="13.5" customHeight="1" x14ac:dyDescent="0.15">
      <c r="A54" s="2"/>
      <c r="B54" s="4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5"/>
      <c r="BK54" s="2"/>
      <c r="BL54" s="29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1"/>
    </row>
    <row r="55" spans="1:78" ht="13.5" customHeight="1" x14ac:dyDescent="0.15">
      <c r="A55" s="2"/>
      <c r="B55" s="4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5"/>
      <c r="BK55" s="2"/>
      <c r="BL55" s="29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1"/>
    </row>
    <row r="56" spans="1:78" ht="13.5" customHeight="1" x14ac:dyDescent="0.15">
      <c r="A56" s="2"/>
      <c r="B56" s="4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6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6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6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5"/>
      <c r="BK56" s="2"/>
      <c r="BL56" s="29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1"/>
    </row>
    <row r="57" spans="1:78" ht="13.5" customHeight="1" x14ac:dyDescent="0.15">
      <c r="A57" s="2"/>
      <c r="B57" s="4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6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6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6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5"/>
      <c r="BK57" s="2"/>
      <c r="BL57" s="29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1"/>
    </row>
    <row r="58" spans="1:78" ht="13.5" customHeight="1" x14ac:dyDescent="0.15">
      <c r="A58" s="2"/>
      <c r="B58" s="4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6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6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6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5"/>
      <c r="BK58" s="2"/>
      <c r="BL58" s="29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1"/>
    </row>
    <row r="59" spans="1:78" ht="13.5" customHeight="1" x14ac:dyDescent="0.15">
      <c r="A59" s="2"/>
      <c r="B59" s="8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10"/>
      <c r="BK59" s="2"/>
      <c r="BL59" s="29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1"/>
    </row>
    <row r="60" spans="1:78" ht="13.5" customHeight="1" x14ac:dyDescent="0.15">
      <c r="A60" s="2"/>
      <c r="B60" s="35" t="s">
        <v>28</v>
      </c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  <c r="BC60" s="36"/>
      <c r="BD60" s="36"/>
      <c r="BE60" s="36"/>
      <c r="BF60" s="36"/>
      <c r="BG60" s="36"/>
      <c r="BH60" s="36"/>
      <c r="BI60" s="36"/>
      <c r="BJ60" s="37"/>
      <c r="BK60" s="2"/>
      <c r="BL60" s="29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1"/>
    </row>
    <row r="61" spans="1:78" ht="13.5" customHeight="1" x14ac:dyDescent="0.15">
      <c r="A61" s="2"/>
      <c r="B61" s="35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36"/>
      <c r="BA61" s="36"/>
      <c r="BB61" s="36"/>
      <c r="BC61" s="36"/>
      <c r="BD61" s="36"/>
      <c r="BE61" s="36"/>
      <c r="BF61" s="36"/>
      <c r="BG61" s="36"/>
      <c r="BH61" s="36"/>
      <c r="BI61" s="36"/>
      <c r="BJ61" s="37"/>
      <c r="BK61" s="2"/>
      <c r="BL61" s="29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1"/>
    </row>
    <row r="62" spans="1:78" ht="13.5" customHeight="1" x14ac:dyDescent="0.15">
      <c r="A62" s="2"/>
      <c r="B62" s="4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5"/>
      <c r="BK62" s="2"/>
      <c r="BL62" s="29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1"/>
    </row>
    <row r="63" spans="1:78" ht="13.5" customHeight="1" x14ac:dyDescent="0.15">
      <c r="A63" s="2"/>
      <c r="B63" s="4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5"/>
      <c r="BK63" s="2"/>
      <c r="BL63" s="32"/>
      <c r="BM63" s="33"/>
      <c r="BN63" s="33"/>
      <c r="BO63" s="33"/>
      <c r="BP63" s="33"/>
      <c r="BQ63" s="33"/>
      <c r="BR63" s="33"/>
      <c r="BS63" s="33"/>
      <c r="BT63" s="33"/>
      <c r="BU63" s="33"/>
      <c r="BV63" s="33"/>
      <c r="BW63" s="33"/>
      <c r="BX63" s="33"/>
      <c r="BY63" s="33"/>
      <c r="BZ63" s="34"/>
    </row>
    <row r="64" spans="1:78" ht="13.5" customHeight="1" x14ac:dyDescent="0.15">
      <c r="A64" s="2"/>
      <c r="B64" s="4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5"/>
      <c r="BK64" s="2"/>
      <c r="BL64" s="38" t="s">
        <v>29</v>
      </c>
      <c r="BM64" s="39"/>
      <c r="BN64" s="39"/>
      <c r="BO64" s="39"/>
      <c r="BP64" s="39"/>
      <c r="BQ64" s="39"/>
      <c r="BR64" s="39"/>
      <c r="BS64" s="39"/>
      <c r="BT64" s="39"/>
      <c r="BU64" s="39"/>
      <c r="BV64" s="39"/>
      <c r="BW64" s="39"/>
      <c r="BX64" s="39"/>
      <c r="BY64" s="39"/>
      <c r="BZ64" s="40"/>
    </row>
    <row r="65" spans="1:78" ht="13.5" customHeight="1" x14ac:dyDescent="0.15">
      <c r="A65" s="2"/>
      <c r="B65" s="4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5"/>
      <c r="BK65" s="2"/>
      <c r="BL65" s="41"/>
      <c r="BM65" s="42"/>
      <c r="BN65" s="42"/>
      <c r="BO65" s="42"/>
      <c r="BP65" s="42"/>
      <c r="BQ65" s="42"/>
      <c r="BR65" s="42"/>
      <c r="BS65" s="42"/>
      <c r="BT65" s="42"/>
      <c r="BU65" s="42"/>
      <c r="BV65" s="42"/>
      <c r="BW65" s="42"/>
      <c r="BX65" s="42"/>
      <c r="BY65" s="42"/>
      <c r="BZ65" s="43"/>
    </row>
    <row r="66" spans="1:78" ht="13.5" customHeight="1" x14ac:dyDescent="0.15">
      <c r="A66" s="2"/>
      <c r="B66" s="4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5"/>
      <c r="BK66" s="2"/>
      <c r="BL66" s="29" t="s">
        <v>114</v>
      </c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1"/>
    </row>
    <row r="67" spans="1:78" ht="13.5" customHeight="1" x14ac:dyDescent="0.15">
      <c r="A67" s="2"/>
      <c r="B67" s="4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5"/>
      <c r="BK67" s="2"/>
      <c r="BL67" s="29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1"/>
    </row>
    <row r="68" spans="1:78" ht="13.5" customHeight="1" x14ac:dyDescent="0.15">
      <c r="A68" s="2"/>
      <c r="B68" s="4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5"/>
      <c r="BK68" s="2"/>
      <c r="BL68" s="29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1"/>
    </row>
    <row r="69" spans="1:78" ht="13.5" customHeight="1" x14ac:dyDescent="0.15">
      <c r="A69" s="2"/>
      <c r="B69" s="4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5"/>
      <c r="BK69" s="2"/>
      <c r="BL69" s="29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1"/>
    </row>
    <row r="70" spans="1:78" ht="13.5" customHeight="1" x14ac:dyDescent="0.15">
      <c r="A70" s="2"/>
      <c r="B70" s="4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5"/>
      <c r="BK70" s="2"/>
      <c r="BL70" s="29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1"/>
    </row>
    <row r="71" spans="1:78" ht="13.5" customHeight="1" x14ac:dyDescent="0.15">
      <c r="A71" s="2"/>
      <c r="B71" s="4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5"/>
      <c r="BK71" s="2"/>
      <c r="BL71" s="29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1"/>
    </row>
    <row r="72" spans="1:78" ht="13.5" customHeight="1" x14ac:dyDescent="0.15">
      <c r="A72" s="2"/>
      <c r="B72" s="4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5"/>
      <c r="BK72" s="2"/>
      <c r="BL72" s="29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1"/>
    </row>
    <row r="73" spans="1:78" ht="13.5" customHeight="1" x14ac:dyDescent="0.15">
      <c r="A73" s="2"/>
      <c r="B73" s="4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5"/>
      <c r="BK73" s="2"/>
      <c r="BL73" s="29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1"/>
    </row>
    <row r="74" spans="1:78" ht="13.5" customHeight="1" x14ac:dyDescent="0.15">
      <c r="A74" s="2"/>
      <c r="B74" s="4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5"/>
      <c r="BK74" s="2"/>
      <c r="BL74" s="29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1"/>
    </row>
    <row r="75" spans="1:78" ht="13.5" customHeight="1" x14ac:dyDescent="0.15">
      <c r="A75" s="2"/>
      <c r="B75" s="4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5"/>
      <c r="BK75" s="2"/>
      <c r="BL75" s="29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1"/>
    </row>
    <row r="76" spans="1:78" ht="13.5" customHeight="1" x14ac:dyDescent="0.15">
      <c r="A76" s="2"/>
      <c r="B76" s="4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5"/>
      <c r="BK76" s="2"/>
      <c r="BL76" s="29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1"/>
    </row>
    <row r="77" spans="1:78" ht="13.5" customHeight="1" x14ac:dyDescent="0.15">
      <c r="A77" s="2"/>
      <c r="B77" s="4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5"/>
      <c r="BK77" s="2"/>
      <c r="BL77" s="29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1"/>
    </row>
    <row r="78" spans="1:78" ht="13.5" customHeight="1" x14ac:dyDescent="0.15">
      <c r="A78" s="2"/>
      <c r="B78" s="4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5"/>
      <c r="BK78" s="2"/>
      <c r="BL78" s="29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1"/>
    </row>
    <row r="79" spans="1:78" ht="13.5" customHeight="1" x14ac:dyDescent="0.15">
      <c r="A79" s="2"/>
      <c r="B79" s="4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6"/>
      <c r="V79" s="6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6"/>
      <c r="AP79" s="6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2"/>
      <c r="BJ79" s="5"/>
      <c r="BK79" s="2"/>
      <c r="BL79" s="29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1"/>
    </row>
    <row r="80" spans="1:78" ht="13.5" customHeight="1" x14ac:dyDescent="0.15">
      <c r="A80" s="2"/>
      <c r="B80" s="4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6"/>
      <c r="V80" s="6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6"/>
      <c r="AP80" s="6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2"/>
      <c r="BJ80" s="5"/>
      <c r="BK80" s="2"/>
      <c r="BL80" s="29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1"/>
    </row>
    <row r="81" spans="1:78" ht="13.5" customHeight="1" x14ac:dyDescent="0.15">
      <c r="A81" s="2"/>
      <c r="B81" s="4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2"/>
      <c r="V81" s="2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2"/>
      <c r="AP81" s="2"/>
      <c r="AQ81" s="11"/>
      <c r="AR81" s="11"/>
      <c r="AS81" s="11"/>
      <c r="AT81" s="11"/>
      <c r="AU81" s="11"/>
      <c r="AV81" s="11"/>
      <c r="AW81" s="11"/>
      <c r="AX81" s="11"/>
      <c r="AY81" s="11"/>
      <c r="AZ81" s="11"/>
      <c r="BA81" s="11"/>
      <c r="BB81" s="11"/>
      <c r="BC81" s="11"/>
      <c r="BD81" s="11"/>
      <c r="BE81" s="11"/>
      <c r="BF81" s="11"/>
      <c r="BG81" s="11"/>
      <c r="BH81" s="11"/>
      <c r="BI81" s="2"/>
      <c r="BJ81" s="5"/>
      <c r="BK81" s="2"/>
      <c r="BL81" s="29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1"/>
    </row>
    <row r="82" spans="1:78" ht="13.5" customHeight="1" x14ac:dyDescent="0.15">
      <c r="A82" s="2"/>
      <c r="B82" s="8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10"/>
      <c r="BK82" s="2"/>
      <c r="BL82" s="32"/>
      <c r="BM82" s="33"/>
      <c r="BN82" s="33"/>
      <c r="BO82" s="33"/>
      <c r="BP82" s="33"/>
      <c r="BQ82" s="33"/>
      <c r="BR82" s="33"/>
      <c r="BS82" s="33"/>
      <c r="BT82" s="33"/>
      <c r="BU82" s="33"/>
      <c r="BV82" s="33"/>
      <c r="BW82" s="33"/>
      <c r="BX82" s="33"/>
      <c r="BY82" s="33"/>
      <c r="BZ82" s="34"/>
    </row>
    <row r="83" spans="1:78" x14ac:dyDescent="0.15">
      <c r="C83" s="44" t="s">
        <v>30</v>
      </c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4"/>
      <c r="AR83" s="44"/>
      <c r="AS83" s="44"/>
      <c r="AT83" s="44"/>
      <c r="AU83" s="44"/>
      <c r="AV83" s="44"/>
      <c r="AW83" s="44"/>
      <c r="AX83" s="44"/>
      <c r="AY83" s="44"/>
      <c r="AZ83" s="44"/>
      <c r="BA83" s="44"/>
      <c r="BB83" s="44"/>
      <c r="BC83" s="44"/>
      <c r="BD83" s="44"/>
      <c r="BE83" s="44"/>
      <c r="BF83" s="44"/>
      <c r="BG83" s="44"/>
      <c r="BH83" s="44"/>
      <c r="BI83" s="44"/>
      <c r="BJ83" s="44"/>
    </row>
    <row r="84" spans="1:78" hidden="1" x14ac:dyDescent="0.15">
      <c r="B84" s="12" t="s">
        <v>31</v>
      </c>
      <c r="C84" s="12"/>
      <c r="D84" s="12"/>
      <c r="E84" s="12" t="s">
        <v>32</v>
      </c>
      <c r="F84" s="12" t="s">
        <v>33</v>
      </c>
      <c r="G84" s="12" t="s">
        <v>34</v>
      </c>
      <c r="H84" s="12" t="s">
        <v>35</v>
      </c>
      <c r="I84" s="12" t="s">
        <v>36</v>
      </c>
      <c r="J84" s="12" t="s">
        <v>37</v>
      </c>
      <c r="K84" s="12" t="s">
        <v>38</v>
      </c>
      <c r="L84" s="12" t="s">
        <v>39</v>
      </c>
      <c r="M84" s="12" t="s">
        <v>40</v>
      </c>
      <c r="N84" s="12" t="s">
        <v>41</v>
      </c>
      <c r="O84" s="12" t="s">
        <v>42</v>
      </c>
    </row>
    <row r="85" spans="1:78" hidden="1" x14ac:dyDescent="0.15">
      <c r="B85" s="12"/>
      <c r="C85" s="12"/>
      <c r="D85" s="12"/>
      <c r="E85" s="12" t="str">
        <f>データ!AI6</f>
        <v>【106.11】</v>
      </c>
      <c r="F85" s="12" t="str">
        <f>データ!AT6</f>
        <v>【3.15】</v>
      </c>
      <c r="G85" s="12" t="str">
        <f>データ!BE6</f>
        <v>【73.44】</v>
      </c>
      <c r="H85" s="12" t="str">
        <f>データ!BP6</f>
        <v>【652.82】</v>
      </c>
      <c r="I85" s="12" t="str">
        <f>データ!CA6</f>
        <v>【97.61】</v>
      </c>
      <c r="J85" s="12" t="str">
        <f>データ!CL6</f>
        <v>【138.29】</v>
      </c>
      <c r="K85" s="12" t="str">
        <f>データ!CW6</f>
        <v>【59.10】</v>
      </c>
      <c r="L85" s="12" t="str">
        <f>データ!DH6</f>
        <v>【95.82】</v>
      </c>
      <c r="M85" s="12" t="str">
        <f>データ!DS6</f>
        <v>【39.74】</v>
      </c>
      <c r="N85" s="12" t="str">
        <f>データ!ED6</f>
        <v>【7.62】</v>
      </c>
      <c r="O85" s="12" t="str">
        <f>データ!EO6</f>
        <v>【0.23】</v>
      </c>
    </row>
  </sheetData>
  <sheetProtection algorithmName="SHA-512" hashValue="tC6V/jl1ng4JtsbdRlo6lGKTrVvktQ3NVeifPAMpvkuK3Yp7l3UW5Zo6tcaaQTGAsuR3FY98BxMGKVTaJa+FnA==" saltValue="75HGsdsYk0ki1Nyg8k2PIw==" spinCount="100000" sheet="1" objects="1" scenarios="1" formatCells="0" formatColumns="0" formatRows="0"/>
  <mergeCells count="51"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  <mergeCell ref="BL7:BY7"/>
    <mergeCell ref="AT8:BA8"/>
    <mergeCell ref="BB8:BI8"/>
    <mergeCell ref="BL8:BM8"/>
    <mergeCell ref="BN8:BY8"/>
    <mergeCell ref="B8:H8"/>
    <mergeCell ref="I8:O8"/>
    <mergeCell ref="P8:V8"/>
    <mergeCell ref="W8:AC8"/>
    <mergeCell ref="AD8:AJ8"/>
    <mergeCell ref="P9:V9"/>
    <mergeCell ref="W9:AC9"/>
    <mergeCell ref="AD9:AJ9"/>
    <mergeCell ref="AL8:AS8"/>
    <mergeCell ref="AL9:AS9"/>
    <mergeCell ref="AT9:BA9"/>
    <mergeCell ref="BB9:BI9"/>
    <mergeCell ref="BL9:BM9"/>
    <mergeCell ref="BL45:BZ46"/>
    <mergeCell ref="BN9:BY9"/>
    <mergeCell ref="BL11:BZ13"/>
    <mergeCell ref="B14:BJ15"/>
    <mergeCell ref="BL14:BZ15"/>
    <mergeCell ref="BL16:BZ44"/>
    <mergeCell ref="B9:H9"/>
    <mergeCell ref="B10:H10"/>
    <mergeCell ref="I10:O10"/>
    <mergeCell ref="P10:V10"/>
    <mergeCell ref="W10:AC10"/>
    <mergeCell ref="AD10:AJ10"/>
    <mergeCell ref="I9:O9"/>
    <mergeCell ref="AL10:AS10"/>
    <mergeCell ref="AT10:BA10"/>
    <mergeCell ref="BB10:BI10"/>
    <mergeCell ref="BL10:BM10"/>
    <mergeCell ref="BN10:BY10"/>
    <mergeCell ref="BL47:BZ63"/>
    <mergeCell ref="B60:BJ61"/>
    <mergeCell ref="BL64:BZ65"/>
    <mergeCell ref="BL66:BZ82"/>
    <mergeCell ref="C83:BJ83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R13"/>
  <sheetViews>
    <sheetView showGridLines="0" workbookViewId="0"/>
  </sheetViews>
  <sheetFormatPr defaultRowHeight="13.5" x14ac:dyDescent="0.15"/>
  <cols>
    <col min="2" max="144" width="11.875" customWidth="1"/>
  </cols>
  <sheetData>
    <row r="1" spans="1:148" x14ac:dyDescent="0.15">
      <c r="A1" t="s">
        <v>43</v>
      </c>
      <c r="Y1" s="13">
        <v>1</v>
      </c>
      <c r="Z1" s="13">
        <v>1</v>
      </c>
      <c r="AA1" s="13">
        <v>1</v>
      </c>
      <c r="AB1" s="13">
        <v>1</v>
      </c>
      <c r="AC1" s="13">
        <v>1</v>
      </c>
      <c r="AD1" s="13">
        <v>1</v>
      </c>
      <c r="AE1" s="13">
        <v>1</v>
      </c>
      <c r="AF1" s="13">
        <v>1</v>
      </c>
      <c r="AG1" s="13">
        <v>1</v>
      </c>
      <c r="AH1" s="13">
        <v>1</v>
      </c>
      <c r="AI1" s="13"/>
      <c r="AJ1" s="13">
        <v>1</v>
      </c>
      <c r="AK1" s="13">
        <v>1</v>
      </c>
      <c r="AL1" s="13">
        <v>1</v>
      </c>
      <c r="AM1" s="13">
        <v>1</v>
      </c>
      <c r="AN1" s="13">
        <v>1</v>
      </c>
      <c r="AO1" s="13">
        <v>1</v>
      </c>
      <c r="AP1" s="13">
        <v>1</v>
      </c>
      <c r="AQ1" s="13">
        <v>1</v>
      </c>
      <c r="AR1" s="13">
        <v>1</v>
      </c>
      <c r="AS1" s="13">
        <v>1</v>
      </c>
      <c r="AT1" s="13"/>
      <c r="AU1" s="13">
        <v>1</v>
      </c>
      <c r="AV1" s="13">
        <v>1</v>
      </c>
      <c r="AW1" s="13">
        <v>1</v>
      </c>
      <c r="AX1" s="13">
        <v>1</v>
      </c>
      <c r="AY1" s="13">
        <v>1</v>
      </c>
      <c r="AZ1" s="13">
        <v>1</v>
      </c>
      <c r="BA1" s="13">
        <v>1</v>
      </c>
      <c r="BB1" s="13">
        <v>1</v>
      </c>
      <c r="BC1" s="13">
        <v>1</v>
      </c>
      <c r="BD1" s="13">
        <v>1</v>
      </c>
      <c r="BE1" s="13"/>
      <c r="BF1" s="13">
        <v>1</v>
      </c>
      <c r="BG1" s="13">
        <v>1</v>
      </c>
      <c r="BH1" s="13">
        <v>1</v>
      </c>
      <c r="BI1" s="13">
        <v>1</v>
      </c>
      <c r="BJ1" s="13">
        <v>1</v>
      </c>
      <c r="BK1" s="13">
        <v>1</v>
      </c>
      <c r="BL1" s="13">
        <v>1</v>
      </c>
      <c r="BM1" s="13">
        <v>1</v>
      </c>
      <c r="BN1" s="13">
        <v>1</v>
      </c>
      <c r="BO1" s="13">
        <v>1</v>
      </c>
      <c r="BP1" s="13"/>
      <c r="BQ1" s="13">
        <v>1</v>
      </c>
      <c r="BR1" s="13">
        <v>1</v>
      </c>
      <c r="BS1" s="13">
        <v>1</v>
      </c>
      <c r="BT1" s="13">
        <v>1</v>
      </c>
      <c r="BU1" s="13">
        <v>1</v>
      </c>
      <c r="BV1" s="13">
        <v>1</v>
      </c>
      <c r="BW1" s="13">
        <v>1</v>
      </c>
      <c r="BX1" s="13">
        <v>1</v>
      </c>
      <c r="BY1" s="13">
        <v>1</v>
      </c>
      <c r="BZ1" s="13">
        <v>1</v>
      </c>
      <c r="CA1" s="13"/>
      <c r="CB1" s="13">
        <v>1</v>
      </c>
      <c r="CC1" s="13">
        <v>1</v>
      </c>
      <c r="CD1" s="13">
        <v>1</v>
      </c>
      <c r="CE1" s="13">
        <v>1</v>
      </c>
      <c r="CF1" s="13">
        <v>1</v>
      </c>
      <c r="CG1" s="13">
        <v>1</v>
      </c>
      <c r="CH1" s="13">
        <v>1</v>
      </c>
      <c r="CI1" s="13">
        <v>1</v>
      </c>
      <c r="CJ1" s="13">
        <v>1</v>
      </c>
      <c r="CK1" s="13">
        <v>1</v>
      </c>
      <c r="CL1" s="13"/>
      <c r="CM1" s="13">
        <v>1</v>
      </c>
      <c r="CN1" s="13">
        <v>1</v>
      </c>
      <c r="CO1" s="13">
        <v>1</v>
      </c>
      <c r="CP1" s="13">
        <v>1</v>
      </c>
      <c r="CQ1" s="13">
        <v>1</v>
      </c>
      <c r="CR1" s="13">
        <v>1</v>
      </c>
      <c r="CS1" s="13">
        <v>1</v>
      </c>
      <c r="CT1" s="13">
        <v>1</v>
      </c>
      <c r="CU1" s="13">
        <v>1</v>
      </c>
      <c r="CV1" s="13">
        <v>1</v>
      </c>
      <c r="CW1" s="13"/>
      <c r="CX1" s="13">
        <v>1</v>
      </c>
      <c r="CY1" s="13">
        <v>1</v>
      </c>
      <c r="CZ1" s="13">
        <v>1</v>
      </c>
      <c r="DA1" s="13">
        <v>1</v>
      </c>
      <c r="DB1" s="13">
        <v>1</v>
      </c>
      <c r="DC1" s="13">
        <v>1</v>
      </c>
      <c r="DD1" s="13">
        <v>1</v>
      </c>
      <c r="DE1" s="13">
        <v>1</v>
      </c>
      <c r="DF1" s="13">
        <v>1</v>
      </c>
      <c r="DG1" s="13">
        <v>1</v>
      </c>
      <c r="DH1" s="13"/>
      <c r="DI1" s="13">
        <v>1</v>
      </c>
      <c r="DJ1" s="13">
        <v>1</v>
      </c>
      <c r="DK1" s="13">
        <v>1</v>
      </c>
      <c r="DL1" s="13">
        <v>1</v>
      </c>
      <c r="DM1" s="13">
        <v>1</v>
      </c>
      <c r="DN1" s="13">
        <v>1</v>
      </c>
      <c r="DO1" s="13">
        <v>1</v>
      </c>
      <c r="DP1" s="13">
        <v>1</v>
      </c>
      <c r="DQ1" s="13">
        <v>1</v>
      </c>
      <c r="DR1" s="13">
        <v>1</v>
      </c>
      <c r="DS1" s="13"/>
      <c r="DT1" s="13">
        <v>1</v>
      </c>
      <c r="DU1" s="13">
        <v>1</v>
      </c>
      <c r="DV1" s="13">
        <v>1</v>
      </c>
      <c r="DW1" s="13">
        <v>1</v>
      </c>
      <c r="DX1" s="13">
        <v>1</v>
      </c>
      <c r="DY1" s="13">
        <v>1</v>
      </c>
      <c r="DZ1" s="13">
        <v>1</v>
      </c>
      <c r="EA1" s="13">
        <v>1</v>
      </c>
      <c r="EB1" s="13">
        <v>1</v>
      </c>
      <c r="EC1" s="13">
        <v>1</v>
      </c>
      <c r="ED1" s="13"/>
      <c r="EE1" s="13">
        <v>1</v>
      </c>
      <c r="EF1" s="13">
        <v>1</v>
      </c>
      <c r="EG1" s="13">
        <v>1</v>
      </c>
      <c r="EH1" s="13">
        <v>1</v>
      </c>
      <c r="EI1" s="13">
        <v>1</v>
      </c>
      <c r="EJ1" s="13">
        <v>1</v>
      </c>
      <c r="EK1" s="13">
        <v>1</v>
      </c>
      <c r="EL1" s="13">
        <v>1</v>
      </c>
      <c r="EM1" s="13">
        <v>1</v>
      </c>
      <c r="EN1" s="13">
        <v>1</v>
      </c>
      <c r="EO1" s="13"/>
    </row>
    <row r="2" spans="1:148" x14ac:dyDescent="0.15">
      <c r="A2" s="14" t="s">
        <v>44</v>
      </c>
      <c r="B2" s="14">
        <f>COLUMN()-1</f>
        <v>1</v>
      </c>
      <c r="C2" s="14">
        <f t="shared" ref="C2:BS2" si="0">COLUMN()-1</f>
        <v>2</v>
      </c>
      <c r="D2" s="14">
        <f t="shared" si="0"/>
        <v>3</v>
      </c>
      <c r="E2" s="14">
        <f t="shared" si="0"/>
        <v>4</v>
      </c>
      <c r="F2" s="14">
        <f t="shared" si="0"/>
        <v>5</v>
      </c>
      <c r="G2" s="14">
        <f t="shared" si="0"/>
        <v>6</v>
      </c>
      <c r="H2" s="14">
        <f t="shared" si="0"/>
        <v>7</v>
      </c>
      <c r="I2" s="14">
        <f t="shared" si="0"/>
        <v>8</v>
      </c>
      <c r="J2" s="14">
        <f t="shared" si="0"/>
        <v>9</v>
      </c>
      <c r="K2" s="14">
        <f t="shared" si="0"/>
        <v>10</v>
      </c>
      <c r="L2" s="14">
        <f t="shared" si="0"/>
        <v>11</v>
      </c>
      <c r="M2" s="14">
        <f t="shared" si="0"/>
        <v>12</v>
      </c>
      <c r="N2" s="14">
        <f t="shared" si="0"/>
        <v>13</v>
      </c>
      <c r="O2" s="14">
        <f t="shared" si="0"/>
        <v>14</v>
      </c>
      <c r="P2" s="14">
        <f t="shared" si="0"/>
        <v>15</v>
      </c>
      <c r="Q2" s="14">
        <f t="shared" si="0"/>
        <v>16</v>
      </c>
      <c r="R2" s="14">
        <f t="shared" si="0"/>
        <v>17</v>
      </c>
      <c r="S2" s="14">
        <f t="shared" si="0"/>
        <v>18</v>
      </c>
      <c r="T2" s="14">
        <f t="shared" si="0"/>
        <v>19</v>
      </c>
      <c r="U2" s="14">
        <f t="shared" si="0"/>
        <v>20</v>
      </c>
      <c r="V2" s="14">
        <f t="shared" si="0"/>
        <v>21</v>
      </c>
      <c r="W2" s="14">
        <f t="shared" si="0"/>
        <v>22</v>
      </c>
      <c r="X2" s="14">
        <f t="shared" si="0"/>
        <v>23</v>
      </c>
      <c r="Y2" s="14">
        <f t="shared" si="0"/>
        <v>24</v>
      </c>
      <c r="Z2" s="14">
        <f t="shared" si="0"/>
        <v>25</v>
      </c>
      <c r="AA2" s="14">
        <f t="shared" si="0"/>
        <v>26</v>
      </c>
      <c r="AB2" s="14">
        <f t="shared" si="0"/>
        <v>27</v>
      </c>
      <c r="AC2" s="14">
        <f t="shared" si="0"/>
        <v>28</v>
      </c>
      <c r="AD2" s="14">
        <f t="shared" si="0"/>
        <v>29</v>
      </c>
      <c r="AE2" s="14">
        <f t="shared" si="0"/>
        <v>30</v>
      </c>
      <c r="AF2" s="14">
        <f t="shared" si="0"/>
        <v>31</v>
      </c>
      <c r="AG2" s="14">
        <f t="shared" si="0"/>
        <v>32</v>
      </c>
      <c r="AH2" s="14">
        <f t="shared" si="0"/>
        <v>33</v>
      </c>
      <c r="AI2" s="14">
        <f t="shared" si="0"/>
        <v>34</v>
      </c>
      <c r="AJ2" s="14">
        <f t="shared" si="0"/>
        <v>35</v>
      </c>
      <c r="AK2" s="14">
        <f t="shared" si="0"/>
        <v>36</v>
      </c>
      <c r="AL2" s="14">
        <f t="shared" si="0"/>
        <v>37</v>
      </c>
      <c r="AM2" s="14">
        <f t="shared" si="0"/>
        <v>38</v>
      </c>
      <c r="AN2" s="14">
        <f t="shared" si="0"/>
        <v>39</v>
      </c>
      <c r="AO2" s="14">
        <f t="shared" si="0"/>
        <v>40</v>
      </c>
      <c r="AP2" s="14">
        <f t="shared" si="0"/>
        <v>41</v>
      </c>
      <c r="AQ2" s="14">
        <f t="shared" si="0"/>
        <v>42</v>
      </c>
      <c r="AR2" s="14">
        <f t="shared" si="0"/>
        <v>43</v>
      </c>
      <c r="AS2" s="14">
        <f t="shared" si="0"/>
        <v>44</v>
      </c>
      <c r="AT2" s="14">
        <f t="shared" si="0"/>
        <v>45</v>
      </c>
      <c r="AU2" s="14">
        <f t="shared" si="0"/>
        <v>46</v>
      </c>
      <c r="AV2" s="14">
        <f t="shared" si="0"/>
        <v>47</v>
      </c>
      <c r="AW2" s="14">
        <f t="shared" si="0"/>
        <v>48</v>
      </c>
      <c r="AX2" s="14">
        <f t="shared" si="0"/>
        <v>49</v>
      </c>
      <c r="AY2" s="14">
        <f t="shared" si="0"/>
        <v>50</v>
      </c>
      <c r="AZ2" s="14">
        <f t="shared" si="0"/>
        <v>51</v>
      </c>
      <c r="BA2" s="14">
        <f t="shared" si="0"/>
        <v>52</v>
      </c>
      <c r="BB2" s="14">
        <f t="shared" si="0"/>
        <v>53</v>
      </c>
      <c r="BC2" s="14">
        <f t="shared" si="0"/>
        <v>54</v>
      </c>
      <c r="BD2" s="14">
        <f t="shared" si="0"/>
        <v>55</v>
      </c>
      <c r="BE2" s="14">
        <f t="shared" si="0"/>
        <v>56</v>
      </c>
      <c r="BF2" s="14">
        <f t="shared" si="0"/>
        <v>57</v>
      </c>
      <c r="BG2" s="14">
        <f t="shared" si="0"/>
        <v>58</v>
      </c>
      <c r="BH2" s="14">
        <f t="shared" si="0"/>
        <v>59</v>
      </c>
      <c r="BI2" s="14">
        <f t="shared" si="0"/>
        <v>60</v>
      </c>
      <c r="BJ2" s="14">
        <f t="shared" si="0"/>
        <v>61</v>
      </c>
      <c r="BK2" s="14">
        <f t="shared" si="0"/>
        <v>62</v>
      </c>
      <c r="BL2" s="14">
        <f t="shared" si="0"/>
        <v>63</v>
      </c>
      <c r="BM2" s="14">
        <f t="shared" si="0"/>
        <v>64</v>
      </c>
      <c r="BN2" s="14">
        <f t="shared" si="0"/>
        <v>65</v>
      </c>
      <c r="BO2" s="14">
        <f t="shared" si="0"/>
        <v>66</v>
      </c>
      <c r="BP2" s="14">
        <f t="shared" si="0"/>
        <v>67</v>
      </c>
      <c r="BQ2" s="14">
        <f t="shared" si="0"/>
        <v>68</v>
      </c>
      <c r="BR2" s="14">
        <f t="shared" si="0"/>
        <v>69</v>
      </c>
      <c r="BS2" s="14">
        <f t="shared" si="0"/>
        <v>70</v>
      </c>
      <c r="BT2" s="14">
        <f t="shared" ref="BT2:EE2" si="1">COLUMN()-1</f>
        <v>71</v>
      </c>
      <c r="BU2" s="14">
        <f t="shared" si="1"/>
        <v>72</v>
      </c>
      <c r="BV2" s="14">
        <f t="shared" si="1"/>
        <v>73</v>
      </c>
      <c r="BW2" s="14">
        <f t="shared" si="1"/>
        <v>74</v>
      </c>
      <c r="BX2" s="14">
        <f t="shared" si="1"/>
        <v>75</v>
      </c>
      <c r="BY2" s="14">
        <f t="shared" si="1"/>
        <v>76</v>
      </c>
      <c r="BZ2" s="14">
        <f t="shared" si="1"/>
        <v>77</v>
      </c>
      <c r="CA2" s="14">
        <f t="shared" si="1"/>
        <v>78</v>
      </c>
      <c r="CB2" s="14">
        <f t="shared" si="1"/>
        <v>79</v>
      </c>
      <c r="CC2" s="14">
        <f t="shared" si="1"/>
        <v>80</v>
      </c>
      <c r="CD2" s="14">
        <f t="shared" si="1"/>
        <v>81</v>
      </c>
      <c r="CE2" s="14">
        <f t="shared" si="1"/>
        <v>82</v>
      </c>
      <c r="CF2" s="14">
        <f t="shared" si="1"/>
        <v>83</v>
      </c>
      <c r="CG2" s="14">
        <f t="shared" si="1"/>
        <v>84</v>
      </c>
      <c r="CH2" s="14">
        <f t="shared" si="1"/>
        <v>85</v>
      </c>
      <c r="CI2" s="14">
        <f t="shared" si="1"/>
        <v>86</v>
      </c>
      <c r="CJ2" s="14">
        <f t="shared" si="1"/>
        <v>87</v>
      </c>
      <c r="CK2" s="14">
        <f t="shared" si="1"/>
        <v>88</v>
      </c>
      <c r="CL2" s="14">
        <f t="shared" si="1"/>
        <v>89</v>
      </c>
      <c r="CM2" s="14">
        <f t="shared" si="1"/>
        <v>90</v>
      </c>
      <c r="CN2" s="14">
        <f t="shared" si="1"/>
        <v>91</v>
      </c>
      <c r="CO2" s="14">
        <f t="shared" si="1"/>
        <v>92</v>
      </c>
      <c r="CP2" s="14">
        <f t="shared" si="1"/>
        <v>93</v>
      </c>
      <c r="CQ2" s="14">
        <f t="shared" si="1"/>
        <v>94</v>
      </c>
      <c r="CR2" s="14">
        <f t="shared" si="1"/>
        <v>95</v>
      </c>
      <c r="CS2" s="14">
        <f t="shared" si="1"/>
        <v>96</v>
      </c>
      <c r="CT2" s="14">
        <f t="shared" si="1"/>
        <v>97</v>
      </c>
      <c r="CU2" s="14">
        <f t="shared" si="1"/>
        <v>98</v>
      </c>
      <c r="CV2" s="14">
        <f t="shared" si="1"/>
        <v>99</v>
      </c>
      <c r="CW2" s="14">
        <f t="shared" si="1"/>
        <v>100</v>
      </c>
      <c r="CX2" s="14">
        <f t="shared" si="1"/>
        <v>101</v>
      </c>
      <c r="CY2" s="14">
        <f t="shared" si="1"/>
        <v>102</v>
      </c>
      <c r="CZ2" s="14">
        <f t="shared" si="1"/>
        <v>103</v>
      </c>
      <c r="DA2" s="14">
        <f t="shared" si="1"/>
        <v>104</v>
      </c>
      <c r="DB2" s="14">
        <f t="shared" si="1"/>
        <v>105</v>
      </c>
      <c r="DC2" s="14">
        <f t="shared" si="1"/>
        <v>106</v>
      </c>
      <c r="DD2" s="14">
        <f t="shared" si="1"/>
        <v>107</v>
      </c>
      <c r="DE2" s="14">
        <f t="shared" si="1"/>
        <v>108</v>
      </c>
      <c r="DF2" s="14">
        <f t="shared" si="1"/>
        <v>109</v>
      </c>
      <c r="DG2" s="14">
        <f t="shared" si="1"/>
        <v>110</v>
      </c>
      <c r="DH2" s="14">
        <f t="shared" si="1"/>
        <v>111</v>
      </c>
      <c r="DI2" s="14">
        <f t="shared" si="1"/>
        <v>112</v>
      </c>
      <c r="DJ2" s="14">
        <f t="shared" si="1"/>
        <v>113</v>
      </c>
      <c r="DK2" s="14">
        <f t="shared" si="1"/>
        <v>114</v>
      </c>
      <c r="DL2" s="14">
        <f t="shared" si="1"/>
        <v>115</v>
      </c>
      <c r="DM2" s="14">
        <f t="shared" si="1"/>
        <v>116</v>
      </c>
      <c r="DN2" s="14">
        <f t="shared" si="1"/>
        <v>117</v>
      </c>
      <c r="DO2" s="14">
        <f t="shared" si="1"/>
        <v>118</v>
      </c>
      <c r="DP2" s="14">
        <f t="shared" si="1"/>
        <v>119</v>
      </c>
      <c r="DQ2" s="14">
        <f t="shared" si="1"/>
        <v>120</v>
      </c>
      <c r="DR2" s="14">
        <f t="shared" si="1"/>
        <v>121</v>
      </c>
      <c r="DS2" s="14">
        <f t="shared" si="1"/>
        <v>122</v>
      </c>
      <c r="DT2" s="14">
        <f t="shared" si="1"/>
        <v>123</v>
      </c>
      <c r="DU2" s="14">
        <f t="shared" si="1"/>
        <v>124</v>
      </c>
      <c r="DV2" s="14">
        <f t="shared" si="1"/>
        <v>125</v>
      </c>
      <c r="DW2" s="14">
        <f t="shared" si="1"/>
        <v>126</v>
      </c>
      <c r="DX2" s="14">
        <f t="shared" si="1"/>
        <v>127</v>
      </c>
      <c r="DY2" s="14">
        <f t="shared" si="1"/>
        <v>128</v>
      </c>
      <c r="DZ2" s="14">
        <f t="shared" si="1"/>
        <v>129</v>
      </c>
      <c r="EA2" s="14">
        <f t="shared" si="1"/>
        <v>130</v>
      </c>
      <c r="EB2" s="14">
        <f t="shared" si="1"/>
        <v>131</v>
      </c>
      <c r="EC2" s="14">
        <f t="shared" si="1"/>
        <v>132</v>
      </c>
      <c r="ED2" s="14">
        <f t="shared" si="1"/>
        <v>133</v>
      </c>
      <c r="EE2" s="14">
        <f t="shared" si="1"/>
        <v>134</v>
      </c>
      <c r="EF2" s="14">
        <f t="shared" ref="EF2:EO2" si="2">COLUMN()-1</f>
        <v>135</v>
      </c>
      <c r="EG2" s="14">
        <f t="shared" si="2"/>
        <v>136</v>
      </c>
      <c r="EH2" s="14">
        <f t="shared" si="2"/>
        <v>137</v>
      </c>
      <c r="EI2" s="14">
        <f t="shared" si="2"/>
        <v>138</v>
      </c>
      <c r="EJ2" s="14">
        <f t="shared" si="2"/>
        <v>139</v>
      </c>
      <c r="EK2" s="14">
        <f t="shared" si="2"/>
        <v>140</v>
      </c>
      <c r="EL2" s="14">
        <f t="shared" si="2"/>
        <v>141</v>
      </c>
      <c r="EM2" s="14">
        <f t="shared" si="2"/>
        <v>142</v>
      </c>
      <c r="EN2" s="14">
        <f t="shared" si="2"/>
        <v>143</v>
      </c>
      <c r="EO2" s="14">
        <f t="shared" si="2"/>
        <v>144</v>
      </c>
    </row>
    <row r="3" spans="1:148" x14ac:dyDescent="0.15">
      <c r="A3" s="14" t="s">
        <v>45</v>
      </c>
      <c r="B3" s="15" t="s">
        <v>46</v>
      </c>
      <c r="C3" s="15" t="s">
        <v>47</v>
      </c>
      <c r="D3" s="15" t="s">
        <v>48</v>
      </c>
      <c r="E3" s="15" t="s">
        <v>49</v>
      </c>
      <c r="F3" s="15" t="s">
        <v>50</v>
      </c>
      <c r="G3" s="15" t="s">
        <v>51</v>
      </c>
      <c r="H3" s="73" t="s">
        <v>52</v>
      </c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5"/>
      <c r="Y3" s="79" t="s">
        <v>53</v>
      </c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  <c r="BM3" s="72"/>
      <c r="BN3" s="72"/>
      <c r="BO3" s="72"/>
      <c r="BP3" s="72"/>
      <c r="BQ3" s="72"/>
      <c r="BR3" s="72"/>
      <c r="BS3" s="72"/>
      <c r="BT3" s="72"/>
      <c r="BU3" s="72"/>
      <c r="BV3" s="72"/>
      <c r="BW3" s="72"/>
      <c r="BX3" s="72"/>
      <c r="BY3" s="72"/>
      <c r="BZ3" s="72"/>
      <c r="CA3" s="72"/>
      <c r="CB3" s="72"/>
      <c r="CC3" s="72"/>
      <c r="CD3" s="72"/>
      <c r="CE3" s="72"/>
      <c r="CF3" s="72"/>
      <c r="CG3" s="72"/>
      <c r="CH3" s="72"/>
      <c r="CI3" s="72"/>
      <c r="CJ3" s="72"/>
      <c r="CK3" s="72"/>
      <c r="CL3" s="72"/>
      <c r="CM3" s="72"/>
      <c r="CN3" s="72"/>
      <c r="CO3" s="72"/>
      <c r="CP3" s="72"/>
      <c r="CQ3" s="72"/>
      <c r="CR3" s="72"/>
      <c r="CS3" s="72"/>
      <c r="CT3" s="72"/>
      <c r="CU3" s="72"/>
      <c r="CV3" s="72"/>
      <c r="CW3" s="72"/>
      <c r="CX3" s="72"/>
      <c r="CY3" s="72"/>
      <c r="CZ3" s="72"/>
      <c r="DA3" s="72"/>
      <c r="DB3" s="72"/>
      <c r="DC3" s="72"/>
      <c r="DD3" s="72"/>
      <c r="DE3" s="72"/>
      <c r="DF3" s="72"/>
      <c r="DG3" s="72"/>
      <c r="DH3" s="72"/>
      <c r="DI3" s="72" t="s">
        <v>54</v>
      </c>
      <c r="DJ3" s="72"/>
      <c r="DK3" s="72"/>
      <c r="DL3" s="72"/>
      <c r="DM3" s="72"/>
      <c r="DN3" s="72"/>
      <c r="DO3" s="72"/>
      <c r="DP3" s="72"/>
      <c r="DQ3" s="72"/>
      <c r="DR3" s="72"/>
      <c r="DS3" s="72"/>
      <c r="DT3" s="72"/>
      <c r="DU3" s="72"/>
      <c r="DV3" s="72"/>
      <c r="DW3" s="72"/>
      <c r="DX3" s="72"/>
      <c r="DY3" s="72"/>
      <c r="DZ3" s="72"/>
      <c r="EA3" s="72"/>
      <c r="EB3" s="72"/>
      <c r="EC3" s="72"/>
      <c r="ED3" s="72"/>
      <c r="EE3" s="72"/>
      <c r="EF3" s="72"/>
      <c r="EG3" s="72"/>
      <c r="EH3" s="72"/>
      <c r="EI3" s="72"/>
      <c r="EJ3" s="72"/>
      <c r="EK3" s="72"/>
      <c r="EL3" s="72"/>
      <c r="EM3" s="72"/>
      <c r="EN3" s="72"/>
      <c r="EO3" s="72"/>
    </row>
    <row r="4" spans="1:148" x14ac:dyDescent="0.15">
      <c r="A4" s="14" t="s">
        <v>55</v>
      </c>
      <c r="B4" s="16"/>
      <c r="C4" s="16"/>
      <c r="D4" s="16"/>
      <c r="E4" s="16"/>
      <c r="F4" s="16"/>
      <c r="G4" s="16"/>
      <c r="H4" s="76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8"/>
      <c r="Y4" s="72" t="s">
        <v>56</v>
      </c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 t="s">
        <v>57</v>
      </c>
      <c r="AK4" s="72"/>
      <c r="AL4" s="72"/>
      <c r="AM4" s="72"/>
      <c r="AN4" s="72"/>
      <c r="AO4" s="72"/>
      <c r="AP4" s="72"/>
      <c r="AQ4" s="72"/>
      <c r="AR4" s="72"/>
      <c r="AS4" s="72"/>
      <c r="AT4" s="72"/>
      <c r="AU4" s="72" t="s">
        <v>58</v>
      </c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 t="s">
        <v>59</v>
      </c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 t="s">
        <v>60</v>
      </c>
      <c r="BR4" s="72"/>
      <c r="BS4" s="72"/>
      <c r="BT4" s="72"/>
      <c r="BU4" s="72"/>
      <c r="BV4" s="72"/>
      <c r="BW4" s="72"/>
      <c r="BX4" s="72"/>
      <c r="BY4" s="72"/>
      <c r="BZ4" s="72"/>
      <c r="CA4" s="72"/>
      <c r="CB4" s="72" t="s">
        <v>61</v>
      </c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2" t="s">
        <v>62</v>
      </c>
      <c r="CN4" s="72"/>
      <c r="CO4" s="72"/>
      <c r="CP4" s="72"/>
      <c r="CQ4" s="72"/>
      <c r="CR4" s="72"/>
      <c r="CS4" s="72"/>
      <c r="CT4" s="72"/>
      <c r="CU4" s="72"/>
      <c r="CV4" s="72"/>
      <c r="CW4" s="72"/>
      <c r="CX4" s="72" t="s">
        <v>63</v>
      </c>
      <c r="CY4" s="72"/>
      <c r="CZ4" s="72"/>
      <c r="DA4" s="72"/>
      <c r="DB4" s="72"/>
      <c r="DC4" s="72"/>
      <c r="DD4" s="72"/>
      <c r="DE4" s="72"/>
      <c r="DF4" s="72"/>
      <c r="DG4" s="72"/>
      <c r="DH4" s="72"/>
      <c r="DI4" s="72" t="s">
        <v>64</v>
      </c>
      <c r="DJ4" s="72"/>
      <c r="DK4" s="72"/>
      <c r="DL4" s="72"/>
      <c r="DM4" s="72"/>
      <c r="DN4" s="72"/>
      <c r="DO4" s="72"/>
      <c r="DP4" s="72"/>
      <c r="DQ4" s="72"/>
      <c r="DR4" s="72"/>
      <c r="DS4" s="72"/>
      <c r="DT4" s="72" t="s">
        <v>65</v>
      </c>
      <c r="DU4" s="72"/>
      <c r="DV4" s="72"/>
      <c r="DW4" s="72"/>
      <c r="DX4" s="72"/>
      <c r="DY4" s="72"/>
      <c r="DZ4" s="72"/>
      <c r="EA4" s="72"/>
      <c r="EB4" s="72"/>
      <c r="EC4" s="72"/>
      <c r="ED4" s="72"/>
      <c r="EE4" s="72" t="s">
        <v>66</v>
      </c>
      <c r="EF4" s="72"/>
      <c r="EG4" s="72"/>
      <c r="EH4" s="72"/>
      <c r="EI4" s="72"/>
      <c r="EJ4" s="72"/>
      <c r="EK4" s="72"/>
      <c r="EL4" s="72"/>
      <c r="EM4" s="72"/>
      <c r="EN4" s="72"/>
      <c r="EO4" s="72"/>
    </row>
    <row r="5" spans="1:148" x14ac:dyDescent="0.15">
      <c r="A5" s="14" t="s">
        <v>67</v>
      </c>
      <c r="B5" s="17"/>
      <c r="C5" s="17"/>
      <c r="D5" s="17"/>
      <c r="E5" s="17"/>
      <c r="F5" s="17"/>
      <c r="G5" s="17"/>
      <c r="H5" s="18" t="s">
        <v>68</v>
      </c>
      <c r="I5" s="18" t="s">
        <v>69</v>
      </c>
      <c r="J5" s="18" t="s">
        <v>70</v>
      </c>
      <c r="K5" s="18" t="s">
        <v>71</v>
      </c>
      <c r="L5" s="18" t="s">
        <v>72</v>
      </c>
      <c r="M5" s="18" t="s">
        <v>5</v>
      </c>
      <c r="N5" s="18" t="s">
        <v>73</v>
      </c>
      <c r="O5" s="18" t="s">
        <v>74</v>
      </c>
      <c r="P5" s="18" t="s">
        <v>75</v>
      </c>
      <c r="Q5" s="18" t="s">
        <v>76</v>
      </c>
      <c r="R5" s="18" t="s">
        <v>77</v>
      </c>
      <c r="S5" s="18" t="s">
        <v>78</v>
      </c>
      <c r="T5" s="18" t="s">
        <v>79</v>
      </c>
      <c r="U5" s="18" t="s">
        <v>80</v>
      </c>
      <c r="V5" s="18" t="s">
        <v>81</v>
      </c>
      <c r="W5" s="18" t="s">
        <v>82</v>
      </c>
      <c r="X5" s="18" t="s">
        <v>83</v>
      </c>
      <c r="Y5" s="18" t="s">
        <v>84</v>
      </c>
      <c r="Z5" s="18" t="s">
        <v>85</v>
      </c>
      <c r="AA5" s="18" t="s">
        <v>86</v>
      </c>
      <c r="AB5" s="18" t="s">
        <v>87</v>
      </c>
      <c r="AC5" s="18" t="s">
        <v>88</v>
      </c>
      <c r="AD5" s="18" t="s">
        <v>89</v>
      </c>
      <c r="AE5" s="18" t="s">
        <v>90</v>
      </c>
      <c r="AF5" s="18" t="s">
        <v>91</v>
      </c>
      <c r="AG5" s="18" t="s">
        <v>92</v>
      </c>
      <c r="AH5" s="18" t="s">
        <v>93</v>
      </c>
      <c r="AI5" s="18" t="s">
        <v>31</v>
      </c>
      <c r="AJ5" s="18" t="s">
        <v>84</v>
      </c>
      <c r="AK5" s="18" t="s">
        <v>85</v>
      </c>
      <c r="AL5" s="18" t="s">
        <v>86</v>
      </c>
      <c r="AM5" s="18" t="s">
        <v>87</v>
      </c>
      <c r="AN5" s="18" t="s">
        <v>88</v>
      </c>
      <c r="AO5" s="18" t="s">
        <v>89</v>
      </c>
      <c r="AP5" s="18" t="s">
        <v>90</v>
      </c>
      <c r="AQ5" s="18" t="s">
        <v>91</v>
      </c>
      <c r="AR5" s="18" t="s">
        <v>92</v>
      </c>
      <c r="AS5" s="18" t="s">
        <v>93</v>
      </c>
      <c r="AT5" s="18" t="s">
        <v>94</v>
      </c>
      <c r="AU5" s="18" t="s">
        <v>84</v>
      </c>
      <c r="AV5" s="18" t="s">
        <v>85</v>
      </c>
      <c r="AW5" s="18" t="s">
        <v>86</v>
      </c>
      <c r="AX5" s="18" t="s">
        <v>87</v>
      </c>
      <c r="AY5" s="18" t="s">
        <v>88</v>
      </c>
      <c r="AZ5" s="18" t="s">
        <v>89</v>
      </c>
      <c r="BA5" s="18" t="s">
        <v>90</v>
      </c>
      <c r="BB5" s="18" t="s">
        <v>91</v>
      </c>
      <c r="BC5" s="18" t="s">
        <v>92</v>
      </c>
      <c r="BD5" s="18" t="s">
        <v>93</v>
      </c>
      <c r="BE5" s="18" t="s">
        <v>94</v>
      </c>
      <c r="BF5" s="18" t="s">
        <v>84</v>
      </c>
      <c r="BG5" s="18" t="s">
        <v>85</v>
      </c>
      <c r="BH5" s="18" t="s">
        <v>86</v>
      </c>
      <c r="BI5" s="18" t="s">
        <v>87</v>
      </c>
      <c r="BJ5" s="18" t="s">
        <v>88</v>
      </c>
      <c r="BK5" s="18" t="s">
        <v>89</v>
      </c>
      <c r="BL5" s="18" t="s">
        <v>90</v>
      </c>
      <c r="BM5" s="18" t="s">
        <v>91</v>
      </c>
      <c r="BN5" s="18" t="s">
        <v>92</v>
      </c>
      <c r="BO5" s="18" t="s">
        <v>93</v>
      </c>
      <c r="BP5" s="18" t="s">
        <v>94</v>
      </c>
      <c r="BQ5" s="18" t="s">
        <v>84</v>
      </c>
      <c r="BR5" s="18" t="s">
        <v>85</v>
      </c>
      <c r="BS5" s="18" t="s">
        <v>86</v>
      </c>
      <c r="BT5" s="18" t="s">
        <v>87</v>
      </c>
      <c r="BU5" s="18" t="s">
        <v>88</v>
      </c>
      <c r="BV5" s="18" t="s">
        <v>89</v>
      </c>
      <c r="BW5" s="18" t="s">
        <v>90</v>
      </c>
      <c r="BX5" s="18" t="s">
        <v>91</v>
      </c>
      <c r="BY5" s="18" t="s">
        <v>92</v>
      </c>
      <c r="BZ5" s="18" t="s">
        <v>93</v>
      </c>
      <c r="CA5" s="18" t="s">
        <v>94</v>
      </c>
      <c r="CB5" s="18" t="s">
        <v>84</v>
      </c>
      <c r="CC5" s="18" t="s">
        <v>85</v>
      </c>
      <c r="CD5" s="18" t="s">
        <v>86</v>
      </c>
      <c r="CE5" s="18" t="s">
        <v>87</v>
      </c>
      <c r="CF5" s="18" t="s">
        <v>88</v>
      </c>
      <c r="CG5" s="18" t="s">
        <v>89</v>
      </c>
      <c r="CH5" s="18" t="s">
        <v>90</v>
      </c>
      <c r="CI5" s="18" t="s">
        <v>91</v>
      </c>
      <c r="CJ5" s="18" t="s">
        <v>92</v>
      </c>
      <c r="CK5" s="18" t="s">
        <v>93</v>
      </c>
      <c r="CL5" s="18" t="s">
        <v>94</v>
      </c>
      <c r="CM5" s="18" t="s">
        <v>84</v>
      </c>
      <c r="CN5" s="18" t="s">
        <v>85</v>
      </c>
      <c r="CO5" s="18" t="s">
        <v>86</v>
      </c>
      <c r="CP5" s="18" t="s">
        <v>87</v>
      </c>
      <c r="CQ5" s="18" t="s">
        <v>88</v>
      </c>
      <c r="CR5" s="18" t="s">
        <v>89</v>
      </c>
      <c r="CS5" s="18" t="s">
        <v>90</v>
      </c>
      <c r="CT5" s="18" t="s">
        <v>91</v>
      </c>
      <c r="CU5" s="18" t="s">
        <v>92</v>
      </c>
      <c r="CV5" s="18" t="s">
        <v>93</v>
      </c>
      <c r="CW5" s="18" t="s">
        <v>94</v>
      </c>
      <c r="CX5" s="18" t="s">
        <v>84</v>
      </c>
      <c r="CY5" s="18" t="s">
        <v>85</v>
      </c>
      <c r="CZ5" s="18" t="s">
        <v>86</v>
      </c>
      <c r="DA5" s="18" t="s">
        <v>87</v>
      </c>
      <c r="DB5" s="18" t="s">
        <v>88</v>
      </c>
      <c r="DC5" s="18" t="s">
        <v>89</v>
      </c>
      <c r="DD5" s="18" t="s">
        <v>90</v>
      </c>
      <c r="DE5" s="18" t="s">
        <v>91</v>
      </c>
      <c r="DF5" s="18" t="s">
        <v>92</v>
      </c>
      <c r="DG5" s="18" t="s">
        <v>93</v>
      </c>
      <c r="DH5" s="18" t="s">
        <v>94</v>
      </c>
      <c r="DI5" s="18" t="s">
        <v>84</v>
      </c>
      <c r="DJ5" s="18" t="s">
        <v>85</v>
      </c>
      <c r="DK5" s="18" t="s">
        <v>86</v>
      </c>
      <c r="DL5" s="18" t="s">
        <v>87</v>
      </c>
      <c r="DM5" s="18" t="s">
        <v>88</v>
      </c>
      <c r="DN5" s="18" t="s">
        <v>89</v>
      </c>
      <c r="DO5" s="18" t="s">
        <v>90</v>
      </c>
      <c r="DP5" s="18" t="s">
        <v>91</v>
      </c>
      <c r="DQ5" s="18" t="s">
        <v>92</v>
      </c>
      <c r="DR5" s="18" t="s">
        <v>93</v>
      </c>
      <c r="DS5" s="18" t="s">
        <v>94</v>
      </c>
      <c r="DT5" s="18" t="s">
        <v>84</v>
      </c>
      <c r="DU5" s="18" t="s">
        <v>85</v>
      </c>
      <c r="DV5" s="18" t="s">
        <v>86</v>
      </c>
      <c r="DW5" s="18" t="s">
        <v>87</v>
      </c>
      <c r="DX5" s="18" t="s">
        <v>88</v>
      </c>
      <c r="DY5" s="18" t="s">
        <v>89</v>
      </c>
      <c r="DZ5" s="18" t="s">
        <v>90</v>
      </c>
      <c r="EA5" s="18" t="s">
        <v>91</v>
      </c>
      <c r="EB5" s="18" t="s">
        <v>92</v>
      </c>
      <c r="EC5" s="18" t="s">
        <v>93</v>
      </c>
      <c r="ED5" s="18" t="s">
        <v>94</v>
      </c>
      <c r="EE5" s="18" t="s">
        <v>84</v>
      </c>
      <c r="EF5" s="18" t="s">
        <v>85</v>
      </c>
      <c r="EG5" s="18" t="s">
        <v>86</v>
      </c>
      <c r="EH5" s="18" t="s">
        <v>87</v>
      </c>
      <c r="EI5" s="18" t="s">
        <v>88</v>
      </c>
      <c r="EJ5" s="18" t="s">
        <v>89</v>
      </c>
      <c r="EK5" s="18" t="s">
        <v>90</v>
      </c>
      <c r="EL5" s="18" t="s">
        <v>91</v>
      </c>
      <c r="EM5" s="18" t="s">
        <v>92</v>
      </c>
      <c r="EN5" s="18" t="s">
        <v>93</v>
      </c>
      <c r="EO5" s="18" t="s">
        <v>94</v>
      </c>
    </row>
    <row r="6" spans="1:148" s="22" customFormat="1" x14ac:dyDescent="0.15">
      <c r="A6" s="14" t="s">
        <v>95</v>
      </c>
      <c r="B6" s="19">
        <f>B7</f>
        <v>2022</v>
      </c>
      <c r="C6" s="19">
        <f t="shared" ref="C6:X6" si="3">C7</f>
        <v>152188</v>
      </c>
      <c r="D6" s="19">
        <f t="shared" si="3"/>
        <v>46</v>
      </c>
      <c r="E6" s="19">
        <f t="shared" si="3"/>
        <v>17</v>
      </c>
      <c r="F6" s="19">
        <f t="shared" si="3"/>
        <v>1</v>
      </c>
      <c r="G6" s="19">
        <f t="shared" si="3"/>
        <v>0</v>
      </c>
      <c r="H6" s="19" t="str">
        <f t="shared" si="3"/>
        <v>新潟県　五泉市</v>
      </c>
      <c r="I6" s="19" t="str">
        <f t="shared" si="3"/>
        <v>法適用</v>
      </c>
      <c r="J6" s="19" t="str">
        <f t="shared" si="3"/>
        <v>下水道事業</v>
      </c>
      <c r="K6" s="19" t="str">
        <f t="shared" si="3"/>
        <v>公共下水道</v>
      </c>
      <c r="L6" s="19" t="str">
        <f t="shared" si="3"/>
        <v>Cc1</v>
      </c>
      <c r="M6" s="19" t="str">
        <f t="shared" si="3"/>
        <v>非設置</v>
      </c>
      <c r="N6" s="20" t="str">
        <f t="shared" si="3"/>
        <v>-</v>
      </c>
      <c r="O6" s="20">
        <f t="shared" si="3"/>
        <v>52.21</v>
      </c>
      <c r="P6" s="20">
        <f t="shared" si="3"/>
        <v>62.56</v>
      </c>
      <c r="Q6" s="20">
        <f t="shared" si="3"/>
        <v>90.98</v>
      </c>
      <c r="R6" s="20">
        <f t="shared" si="3"/>
        <v>2860</v>
      </c>
      <c r="S6" s="20">
        <f t="shared" si="3"/>
        <v>47274</v>
      </c>
      <c r="T6" s="20">
        <f t="shared" si="3"/>
        <v>351.91</v>
      </c>
      <c r="U6" s="20">
        <f t="shared" si="3"/>
        <v>134.34</v>
      </c>
      <c r="V6" s="20">
        <f t="shared" si="3"/>
        <v>29021</v>
      </c>
      <c r="W6" s="20">
        <f t="shared" si="3"/>
        <v>8.4499999999999993</v>
      </c>
      <c r="X6" s="20">
        <f t="shared" si="3"/>
        <v>3434.44</v>
      </c>
      <c r="Y6" s="21" t="str">
        <f>IF(Y7="",NA(),Y7)</f>
        <v>-</v>
      </c>
      <c r="Z6" s="21" t="str">
        <f t="shared" ref="Z6:AH6" si="4">IF(Z7="",NA(),Z7)</f>
        <v>-</v>
      </c>
      <c r="AA6" s="21">
        <f t="shared" si="4"/>
        <v>103.35</v>
      </c>
      <c r="AB6" s="21">
        <f t="shared" si="4"/>
        <v>98.49</v>
      </c>
      <c r="AC6" s="21">
        <f t="shared" si="4"/>
        <v>100.88</v>
      </c>
      <c r="AD6" s="21" t="str">
        <f t="shared" si="4"/>
        <v>-</v>
      </c>
      <c r="AE6" s="21" t="str">
        <f t="shared" si="4"/>
        <v>-</v>
      </c>
      <c r="AF6" s="21">
        <f t="shared" si="4"/>
        <v>106.5</v>
      </c>
      <c r="AG6" s="21">
        <f t="shared" si="4"/>
        <v>106.22</v>
      </c>
      <c r="AH6" s="21">
        <f t="shared" si="4"/>
        <v>107.01</v>
      </c>
      <c r="AI6" s="20" t="str">
        <f>IF(AI7="","",IF(AI7="-","【-】","【"&amp;SUBSTITUTE(TEXT(AI7,"#,##0.00"),"-","△")&amp;"】"))</f>
        <v>【106.11】</v>
      </c>
      <c r="AJ6" s="21" t="str">
        <f>IF(AJ7="",NA(),AJ7)</f>
        <v>-</v>
      </c>
      <c r="AK6" s="21" t="str">
        <f t="shared" ref="AK6:AS6" si="5">IF(AK7="",NA(),AK7)</f>
        <v>-</v>
      </c>
      <c r="AL6" s="20">
        <f t="shared" si="5"/>
        <v>0</v>
      </c>
      <c r="AM6" s="20">
        <f t="shared" si="5"/>
        <v>0</v>
      </c>
      <c r="AN6" s="20">
        <f t="shared" si="5"/>
        <v>0</v>
      </c>
      <c r="AO6" s="21" t="str">
        <f t="shared" si="5"/>
        <v>-</v>
      </c>
      <c r="AP6" s="21" t="str">
        <f t="shared" si="5"/>
        <v>-</v>
      </c>
      <c r="AQ6" s="21">
        <f t="shared" si="5"/>
        <v>18.36</v>
      </c>
      <c r="AR6" s="21">
        <f t="shared" si="5"/>
        <v>18.010000000000002</v>
      </c>
      <c r="AS6" s="21">
        <f t="shared" si="5"/>
        <v>23.86</v>
      </c>
      <c r="AT6" s="20" t="str">
        <f>IF(AT7="","",IF(AT7="-","【-】","【"&amp;SUBSTITUTE(TEXT(AT7,"#,##0.00"),"-","△")&amp;"】"))</f>
        <v>【3.15】</v>
      </c>
      <c r="AU6" s="21" t="str">
        <f>IF(AU7="",NA(),AU7)</f>
        <v>-</v>
      </c>
      <c r="AV6" s="21" t="str">
        <f t="shared" ref="AV6:BD6" si="6">IF(AV7="",NA(),AV7)</f>
        <v>-</v>
      </c>
      <c r="AW6" s="21">
        <f t="shared" si="6"/>
        <v>7.48</v>
      </c>
      <c r="AX6" s="21">
        <f t="shared" si="6"/>
        <v>7.39</v>
      </c>
      <c r="AY6" s="21">
        <f t="shared" si="6"/>
        <v>7.24</v>
      </c>
      <c r="AZ6" s="21" t="str">
        <f t="shared" si="6"/>
        <v>-</v>
      </c>
      <c r="BA6" s="21" t="str">
        <f t="shared" si="6"/>
        <v>-</v>
      </c>
      <c r="BB6" s="21">
        <f t="shared" si="6"/>
        <v>55.6</v>
      </c>
      <c r="BC6" s="21">
        <f t="shared" si="6"/>
        <v>59.4</v>
      </c>
      <c r="BD6" s="21">
        <f t="shared" si="6"/>
        <v>68.27</v>
      </c>
      <c r="BE6" s="20" t="str">
        <f>IF(BE7="","",IF(BE7="-","【-】","【"&amp;SUBSTITUTE(TEXT(BE7,"#,##0.00"),"-","△")&amp;"】"))</f>
        <v>【73.44】</v>
      </c>
      <c r="BF6" s="21" t="str">
        <f>IF(BF7="",NA(),BF7)</f>
        <v>-</v>
      </c>
      <c r="BG6" s="21" t="str">
        <f t="shared" ref="BG6:BO6" si="7">IF(BG7="",NA(),BG7)</f>
        <v>-</v>
      </c>
      <c r="BH6" s="21">
        <f t="shared" si="7"/>
        <v>3113.38</v>
      </c>
      <c r="BI6" s="21">
        <f t="shared" si="7"/>
        <v>2983.76</v>
      </c>
      <c r="BJ6" s="21">
        <f t="shared" si="7"/>
        <v>2887.18</v>
      </c>
      <c r="BK6" s="21" t="str">
        <f t="shared" si="7"/>
        <v>-</v>
      </c>
      <c r="BL6" s="21" t="str">
        <f t="shared" si="7"/>
        <v>-</v>
      </c>
      <c r="BM6" s="21">
        <f t="shared" si="7"/>
        <v>789.08</v>
      </c>
      <c r="BN6" s="21">
        <f t="shared" si="7"/>
        <v>747.84</v>
      </c>
      <c r="BO6" s="21">
        <f t="shared" si="7"/>
        <v>804.98</v>
      </c>
      <c r="BP6" s="20" t="str">
        <f>IF(BP7="","",IF(BP7="-","【-】","【"&amp;SUBSTITUTE(TEXT(BP7,"#,##0.00"),"-","△")&amp;"】"))</f>
        <v>【652.82】</v>
      </c>
      <c r="BQ6" s="21" t="str">
        <f>IF(BQ7="",NA(),BQ7)</f>
        <v>-</v>
      </c>
      <c r="BR6" s="21" t="str">
        <f t="shared" ref="BR6:BZ6" si="8">IF(BR7="",NA(),BR7)</f>
        <v>-</v>
      </c>
      <c r="BS6" s="21">
        <f t="shared" si="8"/>
        <v>92.91</v>
      </c>
      <c r="BT6" s="21">
        <f t="shared" si="8"/>
        <v>94.3</v>
      </c>
      <c r="BU6" s="21">
        <f t="shared" si="8"/>
        <v>93.78</v>
      </c>
      <c r="BV6" s="21" t="str">
        <f t="shared" si="8"/>
        <v>-</v>
      </c>
      <c r="BW6" s="21" t="str">
        <f t="shared" si="8"/>
        <v>-</v>
      </c>
      <c r="BX6" s="21">
        <f t="shared" si="8"/>
        <v>88.25</v>
      </c>
      <c r="BY6" s="21">
        <f t="shared" si="8"/>
        <v>90.17</v>
      </c>
      <c r="BZ6" s="21">
        <f t="shared" si="8"/>
        <v>88.71</v>
      </c>
      <c r="CA6" s="20" t="str">
        <f>IF(CA7="","",IF(CA7="-","【-】","【"&amp;SUBSTITUTE(TEXT(CA7,"#,##0.00"),"-","△")&amp;"】"))</f>
        <v>【97.61】</v>
      </c>
      <c r="CB6" s="21" t="str">
        <f>IF(CB7="",NA(),CB7)</f>
        <v>-</v>
      </c>
      <c r="CC6" s="21" t="str">
        <f t="shared" ref="CC6:CK6" si="9">IF(CC7="",NA(),CC7)</f>
        <v>-</v>
      </c>
      <c r="CD6" s="21">
        <f t="shared" si="9"/>
        <v>150.97</v>
      </c>
      <c r="CE6" s="21">
        <f t="shared" si="9"/>
        <v>150</v>
      </c>
      <c r="CF6" s="21">
        <f t="shared" si="9"/>
        <v>150.25</v>
      </c>
      <c r="CG6" s="21" t="str">
        <f t="shared" si="9"/>
        <v>-</v>
      </c>
      <c r="CH6" s="21" t="str">
        <f t="shared" si="9"/>
        <v>-</v>
      </c>
      <c r="CI6" s="21">
        <f t="shared" si="9"/>
        <v>176.37</v>
      </c>
      <c r="CJ6" s="21">
        <f t="shared" si="9"/>
        <v>173.17</v>
      </c>
      <c r="CK6" s="21">
        <f t="shared" si="9"/>
        <v>174.8</v>
      </c>
      <c r="CL6" s="20" t="str">
        <f>IF(CL7="","",IF(CL7="-","【-】","【"&amp;SUBSTITUTE(TEXT(CL7,"#,##0.00"),"-","△")&amp;"】"))</f>
        <v>【138.29】</v>
      </c>
      <c r="CM6" s="21" t="str">
        <f>IF(CM7="",NA(),CM7)</f>
        <v>-</v>
      </c>
      <c r="CN6" s="21" t="str">
        <f t="shared" ref="CN6:CV6" si="10">IF(CN7="",NA(),CN7)</f>
        <v>-</v>
      </c>
      <c r="CO6" s="21" t="str">
        <f t="shared" si="10"/>
        <v>-</v>
      </c>
      <c r="CP6" s="21" t="str">
        <f t="shared" si="10"/>
        <v>-</v>
      </c>
      <c r="CQ6" s="21" t="str">
        <f t="shared" si="10"/>
        <v>-</v>
      </c>
      <c r="CR6" s="21" t="str">
        <f t="shared" si="10"/>
        <v>-</v>
      </c>
      <c r="CS6" s="21" t="str">
        <f t="shared" si="10"/>
        <v>-</v>
      </c>
      <c r="CT6" s="21">
        <f t="shared" si="10"/>
        <v>56.72</v>
      </c>
      <c r="CU6" s="21">
        <f t="shared" si="10"/>
        <v>56.43</v>
      </c>
      <c r="CV6" s="21">
        <f t="shared" si="10"/>
        <v>55.82</v>
      </c>
      <c r="CW6" s="20" t="str">
        <f>IF(CW7="","",IF(CW7="-","【-】","【"&amp;SUBSTITUTE(TEXT(CW7,"#,##0.00"),"-","△")&amp;"】"))</f>
        <v>【59.10】</v>
      </c>
      <c r="CX6" s="21" t="str">
        <f>IF(CX7="",NA(),CX7)</f>
        <v>-</v>
      </c>
      <c r="CY6" s="21" t="str">
        <f t="shared" ref="CY6:DG6" si="11">IF(CY7="",NA(),CY7)</f>
        <v>-</v>
      </c>
      <c r="CZ6" s="21">
        <f t="shared" si="11"/>
        <v>77.73</v>
      </c>
      <c r="DA6" s="21">
        <f t="shared" si="11"/>
        <v>78.760000000000005</v>
      </c>
      <c r="DB6" s="21">
        <f t="shared" si="11"/>
        <v>79.5</v>
      </c>
      <c r="DC6" s="21" t="str">
        <f t="shared" si="11"/>
        <v>-</v>
      </c>
      <c r="DD6" s="21" t="str">
        <f t="shared" si="11"/>
        <v>-</v>
      </c>
      <c r="DE6" s="21">
        <f t="shared" si="11"/>
        <v>90.72</v>
      </c>
      <c r="DF6" s="21">
        <f t="shared" si="11"/>
        <v>91.07</v>
      </c>
      <c r="DG6" s="21">
        <f t="shared" si="11"/>
        <v>90.67</v>
      </c>
      <c r="DH6" s="20" t="str">
        <f>IF(DH7="","",IF(DH7="-","【-】","【"&amp;SUBSTITUTE(TEXT(DH7,"#,##0.00"),"-","△")&amp;"】"))</f>
        <v>【95.82】</v>
      </c>
      <c r="DI6" s="21" t="str">
        <f>IF(DI7="",NA(),DI7)</f>
        <v>-</v>
      </c>
      <c r="DJ6" s="21" t="str">
        <f t="shared" ref="DJ6:DR6" si="12">IF(DJ7="",NA(),DJ7)</f>
        <v>-</v>
      </c>
      <c r="DK6" s="21">
        <f t="shared" si="12"/>
        <v>3.22</v>
      </c>
      <c r="DL6" s="21">
        <f t="shared" si="12"/>
        <v>6.4</v>
      </c>
      <c r="DM6" s="21">
        <f t="shared" si="12"/>
        <v>9.49</v>
      </c>
      <c r="DN6" s="21" t="str">
        <f t="shared" si="12"/>
        <v>-</v>
      </c>
      <c r="DO6" s="21" t="str">
        <f t="shared" si="12"/>
        <v>-</v>
      </c>
      <c r="DP6" s="21">
        <f t="shared" si="12"/>
        <v>20.78</v>
      </c>
      <c r="DQ6" s="21">
        <f t="shared" si="12"/>
        <v>23.54</v>
      </c>
      <c r="DR6" s="21">
        <f t="shared" si="12"/>
        <v>25.86</v>
      </c>
      <c r="DS6" s="20" t="str">
        <f>IF(DS7="","",IF(DS7="-","【-】","【"&amp;SUBSTITUTE(TEXT(DS7,"#,##0.00"),"-","△")&amp;"】"))</f>
        <v>【39.74】</v>
      </c>
      <c r="DT6" s="21" t="str">
        <f>IF(DT7="",NA(),DT7)</f>
        <v>-</v>
      </c>
      <c r="DU6" s="21" t="str">
        <f t="shared" ref="DU6:EC6" si="13">IF(DU7="",NA(),DU7)</f>
        <v>-</v>
      </c>
      <c r="DV6" s="21">
        <f t="shared" si="13"/>
        <v>1</v>
      </c>
      <c r="DW6" s="21">
        <f t="shared" si="13"/>
        <v>0.95</v>
      </c>
      <c r="DX6" s="21">
        <f t="shared" si="13"/>
        <v>0.91</v>
      </c>
      <c r="DY6" s="21" t="str">
        <f t="shared" si="13"/>
        <v>-</v>
      </c>
      <c r="DZ6" s="21" t="str">
        <f t="shared" si="13"/>
        <v>-</v>
      </c>
      <c r="EA6" s="21">
        <f t="shared" si="13"/>
        <v>1.34</v>
      </c>
      <c r="EB6" s="21">
        <f t="shared" si="13"/>
        <v>1.5</v>
      </c>
      <c r="EC6" s="21">
        <f t="shared" si="13"/>
        <v>1.4</v>
      </c>
      <c r="ED6" s="20" t="str">
        <f>IF(ED7="","",IF(ED7="-","【-】","【"&amp;SUBSTITUTE(TEXT(ED7,"#,##0.00"),"-","△")&amp;"】"))</f>
        <v>【7.62】</v>
      </c>
      <c r="EE6" s="21" t="str">
        <f>IF(EE7="",NA(),EE7)</f>
        <v>-</v>
      </c>
      <c r="EF6" s="21" t="str">
        <f t="shared" ref="EF6:EN6" si="14">IF(EF7="",NA(),EF7)</f>
        <v>-</v>
      </c>
      <c r="EG6" s="21">
        <f t="shared" si="14"/>
        <v>0.05</v>
      </c>
      <c r="EH6" s="21">
        <f t="shared" si="14"/>
        <v>0.06</v>
      </c>
      <c r="EI6" s="21">
        <f t="shared" si="14"/>
        <v>0.08</v>
      </c>
      <c r="EJ6" s="21" t="str">
        <f t="shared" si="14"/>
        <v>-</v>
      </c>
      <c r="EK6" s="21" t="str">
        <f t="shared" si="14"/>
        <v>-</v>
      </c>
      <c r="EL6" s="21">
        <f t="shared" si="14"/>
        <v>0.15</v>
      </c>
      <c r="EM6" s="21">
        <f t="shared" si="14"/>
        <v>0.15</v>
      </c>
      <c r="EN6" s="21">
        <f t="shared" si="14"/>
        <v>0.12</v>
      </c>
      <c r="EO6" s="20" t="str">
        <f>IF(EO7="","",IF(EO7="-","【-】","【"&amp;SUBSTITUTE(TEXT(EO7,"#,##0.00"),"-","△")&amp;"】"))</f>
        <v>【0.23】</v>
      </c>
    </row>
    <row r="7" spans="1:148" s="22" customFormat="1" x14ac:dyDescent="0.15">
      <c r="A7" s="14"/>
      <c r="B7" s="23">
        <v>2022</v>
      </c>
      <c r="C7" s="23">
        <v>152188</v>
      </c>
      <c r="D7" s="23">
        <v>46</v>
      </c>
      <c r="E7" s="23">
        <v>17</v>
      </c>
      <c r="F7" s="23">
        <v>1</v>
      </c>
      <c r="G7" s="23">
        <v>0</v>
      </c>
      <c r="H7" s="23" t="s">
        <v>96</v>
      </c>
      <c r="I7" s="23" t="s">
        <v>97</v>
      </c>
      <c r="J7" s="23" t="s">
        <v>98</v>
      </c>
      <c r="K7" s="23" t="s">
        <v>99</v>
      </c>
      <c r="L7" s="23" t="s">
        <v>100</v>
      </c>
      <c r="M7" s="23" t="s">
        <v>101</v>
      </c>
      <c r="N7" s="24" t="s">
        <v>102</v>
      </c>
      <c r="O7" s="24">
        <v>52.21</v>
      </c>
      <c r="P7" s="24">
        <v>62.56</v>
      </c>
      <c r="Q7" s="24">
        <v>90.98</v>
      </c>
      <c r="R7" s="24">
        <v>2860</v>
      </c>
      <c r="S7" s="24">
        <v>47274</v>
      </c>
      <c r="T7" s="24">
        <v>351.91</v>
      </c>
      <c r="U7" s="24">
        <v>134.34</v>
      </c>
      <c r="V7" s="24">
        <v>29021</v>
      </c>
      <c r="W7" s="24">
        <v>8.4499999999999993</v>
      </c>
      <c r="X7" s="24">
        <v>3434.44</v>
      </c>
      <c r="Y7" s="24" t="s">
        <v>102</v>
      </c>
      <c r="Z7" s="24" t="s">
        <v>102</v>
      </c>
      <c r="AA7" s="24">
        <v>103.35</v>
      </c>
      <c r="AB7" s="24">
        <v>98.49</v>
      </c>
      <c r="AC7" s="24">
        <v>100.88</v>
      </c>
      <c r="AD7" s="24" t="s">
        <v>102</v>
      </c>
      <c r="AE7" s="24" t="s">
        <v>102</v>
      </c>
      <c r="AF7" s="24">
        <v>106.5</v>
      </c>
      <c r="AG7" s="24">
        <v>106.22</v>
      </c>
      <c r="AH7" s="24">
        <v>107.01</v>
      </c>
      <c r="AI7" s="24">
        <v>106.11</v>
      </c>
      <c r="AJ7" s="24" t="s">
        <v>102</v>
      </c>
      <c r="AK7" s="24" t="s">
        <v>102</v>
      </c>
      <c r="AL7" s="24">
        <v>0</v>
      </c>
      <c r="AM7" s="24">
        <v>0</v>
      </c>
      <c r="AN7" s="24">
        <v>0</v>
      </c>
      <c r="AO7" s="24" t="s">
        <v>102</v>
      </c>
      <c r="AP7" s="24" t="s">
        <v>102</v>
      </c>
      <c r="AQ7" s="24">
        <v>18.36</v>
      </c>
      <c r="AR7" s="24">
        <v>18.010000000000002</v>
      </c>
      <c r="AS7" s="24">
        <v>23.86</v>
      </c>
      <c r="AT7" s="24">
        <v>3.15</v>
      </c>
      <c r="AU7" s="24" t="s">
        <v>102</v>
      </c>
      <c r="AV7" s="24" t="s">
        <v>102</v>
      </c>
      <c r="AW7" s="24">
        <v>7.48</v>
      </c>
      <c r="AX7" s="24">
        <v>7.39</v>
      </c>
      <c r="AY7" s="24">
        <v>7.24</v>
      </c>
      <c r="AZ7" s="24" t="s">
        <v>102</v>
      </c>
      <c r="BA7" s="24" t="s">
        <v>102</v>
      </c>
      <c r="BB7" s="24">
        <v>55.6</v>
      </c>
      <c r="BC7" s="24">
        <v>59.4</v>
      </c>
      <c r="BD7" s="24">
        <v>68.27</v>
      </c>
      <c r="BE7" s="24">
        <v>73.44</v>
      </c>
      <c r="BF7" s="24" t="s">
        <v>102</v>
      </c>
      <c r="BG7" s="24" t="s">
        <v>102</v>
      </c>
      <c r="BH7" s="24">
        <v>3113.38</v>
      </c>
      <c r="BI7" s="24">
        <v>2983.76</v>
      </c>
      <c r="BJ7" s="24">
        <v>2887.18</v>
      </c>
      <c r="BK7" s="24" t="s">
        <v>102</v>
      </c>
      <c r="BL7" s="24" t="s">
        <v>102</v>
      </c>
      <c r="BM7" s="24">
        <v>789.08</v>
      </c>
      <c r="BN7" s="24">
        <v>747.84</v>
      </c>
      <c r="BO7" s="24">
        <v>804.98</v>
      </c>
      <c r="BP7" s="24">
        <v>652.82000000000005</v>
      </c>
      <c r="BQ7" s="24" t="s">
        <v>102</v>
      </c>
      <c r="BR7" s="24" t="s">
        <v>102</v>
      </c>
      <c r="BS7" s="24">
        <v>92.91</v>
      </c>
      <c r="BT7" s="24">
        <v>94.3</v>
      </c>
      <c r="BU7" s="24">
        <v>93.78</v>
      </c>
      <c r="BV7" s="24" t="s">
        <v>102</v>
      </c>
      <c r="BW7" s="24" t="s">
        <v>102</v>
      </c>
      <c r="BX7" s="24">
        <v>88.25</v>
      </c>
      <c r="BY7" s="24">
        <v>90.17</v>
      </c>
      <c r="BZ7" s="24">
        <v>88.71</v>
      </c>
      <c r="CA7" s="24">
        <v>97.61</v>
      </c>
      <c r="CB7" s="24" t="s">
        <v>102</v>
      </c>
      <c r="CC7" s="24" t="s">
        <v>102</v>
      </c>
      <c r="CD7" s="24">
        <v>150.97</v>
      </c>
      <c r="CE7" s="24">
        <v>150</v>
      </c>
      <c r="CF7" s="24">
        <v>150.25</v>
      </c>
      <c r="CG7" s="24" t="s">
        <v>102</v>
      </c>
      <c r="CH7" s="24" t="s">
        <v>102</v>
      </c>
      <c r="CI7" s="24">
        <v>176.37</v>
      </c>
      <c r="CJ7" s="24">
        <v>173.17</v>
      </c>
      <c r="CK7" s="24">
        <v>174.8</v>
      </c>
      <c r="CL7" s="24">
        <v>138.29</v>
      </c>
      <c r="CM7" s="24" t="s">
        <v>102</v>
      </c>
      <c r="CN7" s="24" t="s">
        <v>102</v>
      </c>
      <c r="CO7" s="24" t="s">
        <v>102</v>
      </c>
      <c r="CP7" s="24" t="s">
        <v>102</v>
      </c>
      <c r="CQ7" s="24" t="s">
        <v>102</v>
      </c>
      <c r="CR7" s="24" t="s">
        <v>102</v>
      </c>
      <c r="CS7" s="24" t="s">
        <v>102</v>
      </c>
      <c r="CT7" s="24">
        <v>56.72</v>
      </c>
      <c r="CU7" s="24">
        <v>56.43</v>
      </c>
      <c r="CV7" s="24">
        <v>55.82</v>
      </c>
      <c r="CW7" s="24">
        <v>59.1</v>
      </c>
      <c r="CX7" s="24" t="s">
        <v>102</v>
      </c>
      <c r="CY7" s="24" t="s">
        <v>102</v>
      </c>
      <c r="CZ7" s="24">
        <v>77.73</v>
      </c>
      <c r="DA7" s="24">
        <v>78.760000000000005</v>
      </c>
      <c r="DB7" s="24">
        <v>79.5</v>
      </c>
      <c r="DC7" s="24" t="s">
        <v>102</v>
      </c>
      <c r="DD7" s="24" t="s">
        <v>102</v>
      </c>
      <c r="DE7" s="24">
        <v>90.72</v>
      </c>
      <c r="DF7" s="24">
        <v>91.07</v>
      </c>
      <c r="DG7" s="24">
        <v>90.67</v>
      </c>
      <c r="DH7" s="24">
        <v>95.82</v>
      </c>
      <c r="DI7" s="24" t="s">
        <v>102</v>
      </c>
      <c r="DJ7" s="24" t="s">
        <v>102</v>
      </c>
      <c r="DK7" s="24">
        <v>3.22</v>
      </c>
      <c r="DL7" s="24">
        <v>6.4</v>
      </c>
      <c r="DM7" s="24">
        <v>9.49</v>
      </c>
      <c r="DN7" s="24" t="s">
        <v>102</v>
      </c>
      <c r="DO7" s="24" t="s">
        <v>102</v>
      </c>
      <c r="DP7" s="24">
        <v>20.78</v>
      </c>
      <c r="DQ7" s="24">
        <v>23.54</v>
      </c>
      <c r="DR7" s="24">
        <v>25.86</v>
      </c>
      <c r="DS7" s="24">
        <v>39.74</v>
      </c>
      <c r="DT7" s="24" t="s">
        <v>102</v>
      </c>
      <c r="DU7" s="24" t="s">
        <v>102</v>
      </c>
      <c r="DV7" s="24">
        <v>1</v>
      </c>
      <c r="DW7" s="24">
        <v>0.95</v>
      </c>
      <c r="DX7" s="24">
        <v>0.91</v>
      </c>
      <c r="DY7" s="24" t="s">
        <v>102</v>
      </c>
      <c r="DZ7" s="24" t="s">
        <v>102</v>
      </c>
      <c r="EA7" s="24">
        <v>1.34</v>
      </c>
      <c r="EB7" s="24">
        <v>1.5</v>
      </c>
      <c r="EC7" s="24">
        <v>1.4</v>
      </c>
      <c r="ED7" s="24">
        <v>7.62</v>
      </c>
      <c r="EE7" s="24" t="s">
        <v>102</v>
      </c>
      <c r="EF7" s="24" t="s">
        <v>102</v>
      </c>
      <c r="EG7" s="24">
        <v>0.05</v>
      </c>
      <c r="EH7" s="24">
        <v>0.06</v>
      </c>
      <c r="EI7" s="24">
        <v>0.08</v>
      </c>
      <c r="EJ7" s="24" t="s">
        <v>102</v>
      </c>
      <c r="EK7" s="24" t="s">
        <v>102</v>
      </c>
      <c r="EL7" s="24">
        <v>0.15</v>
      </c>
      <c r="EM7" s="24">
        <v>0.15</v>
      </c>
      <c r="EN7" s="24">
        <v>0.12</v>
      </c>
      <c r="EO7" s="24">
        <v>0.23</v>
      </c>
    </row>
    <row r="8" spans="1:148" x14ac:dyDescent="0.15"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5"/>
      <c r="CM8" s="25"/>
      <c r="CN8" s="25"/>
      <c r="CO8" s="25"/>
      <c r="CP8" s="25"/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25"/>
      <c r="DR8" s="25"/>
      <c r="DS8" s="25"/>
      <c r="DT8" s="25"/>
      <c r="DU8" s="25"/>
      <c r="DV8" s="25"/>
      <c r="DW8" s="25"/>
      <c r="DX8" s="25"/>
      <c r="DY8" s="25"/>
      <c r="DZ8" s="25"/>
      <c r="EA8" s="25"/>
      <c r="EB8" s="25"/>
      <c r="EC8" s="25"/>
      <c r="ED8" s="25"/>
      <c r="EE8" s="25"/>
      <c r="EF8" s="25"/>
      <c r="EG8" s="25"/>
      <c r="EH8" s="25"/>
      <c r="EI8" s="25"/>
      <c r="EJ8" s="25"/>
      <c r="EK8" s="25"/>
      <c r="EL8" s="25"/>
      <c r="EM8" s="25"/>
      <c r="EN8" s="25"/>
      <c r="EO8" s="25"/>
      <c r="EP8" s="25"/>
      <c r="EQ8" s="25"/>
      <c r="ER8" s="25"/>
    </row>
    <row r="9" spans="1:148" x14ac:dyDescent="0.15">
      <c r="A9" s="26"/>
      <c r="B9" s="26" t="s">
        <v>103</v>
      </c>
      <c r="C9" s="26" t="s">
        <v>104</v>
      </c>
      <c r="D9" s="26" t="s">
        <v>105</v>
      </c>
      <c r="E9" s="26" t="s">
        <v>106</v>
      </c>
      <c r="F9" s="26" t="s">
        <v>107</v>
      </c>
      <c r="R9" s="25"/>
      <c r="Y9" s="25"/>
      <c r="Z9" s="25"/>
      <c r="AA9" s="25"/>
      <c r="AB9" s="25"/>
      <c r="AC9" s="25"/>
      <c r="AD9" s="25"/>
      <c r="AE9" s="25"/>
      <c r="AF9" s="25"/>
      <c r="AG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L9" s="25"/>
      <c r="CM9" s="25"/>
      <c r="CN9" s="25"/>
      <c r="CO9" s="25"/>
      <c r="CP9" s="25"/>
      <c r="CQ9" s="25"/>
      <c r="CR9" s="25"/>
      <c r="CS9" s="25"/>
      <c r="CT9" s="25"/>
      <c r="CU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H9" s="25"/>
      <c r="DI9" s="25"/>
      <c r="DJ9" s="25"/>
      <c r="DK9" s="25"/>
      <c r="DL9" s="25"/>
      <c r="DM9" s="25"/>
      <c r="DN9" s="25"/>
      <c r="DO9" s="25"/>
      <c r="DP9" s="25"/>
      <c r="DQ9" s="25"/>
      <c r="DS9" s="25"/>
      <c r="DT9" s="25"/>
      <c r="DU9" s="25"/>
      <c r="DV9" s="25"/>
      <c r="DW9" s="25"/>
      <c r="DX9" s="25"/>
      <c r="DY9" s="25"/>
      <c r="DZ9" s="25"/>
      <c r="EA9" s="25"/>
      <c r="EB9" s="25"/>
      <c r="ED9" s="25"/>
      <c r="EE9" s="25"/>
      <c r="EF9" s="25"/>
      <c r="EG9" s="25"/>
      <c r="EH9" s="25"/>
      <c r="EI9" s="25"/>
      <c r="EJ9" s="25"/>
      <c r="EK9" s="25"/>
      <c r="EL9" s="25"/>
      <c r="EM9" s="25"/>
    </row>
    <row r="10" spans="1:148" x14ac:dyDescent="0.15">
      <c r="A10" s="26" t="s">
        <v>46</v>
      </c>
      <c r="B10" s="27">
        <f t="shared" ref="B10:C10" si="15">DATEVALUE($B7+12-B11&amp;"/1/"&amp;B12)</f>
        <v>47484</v>
      </c>
      <c r="C10" s="28">
        <f t="shared" si="15"/>
        <v>47849</v>
      </c>
      <c r="D10" s="28">
        <f>DATEVALUE($B7+12-D11&amp;"/1/"&amp;D12)</f>
        <v>48215</v>
      </c>
      <c r="E10" s="28">
        <f>DATEVALUE($B7+12-E11&amp;"/1/"&amp;E12)</f>
        <v>48582</v>
      </c>
      <c r="F10" s="28">
        <f>DATEVALUE($B7+12-F11&amp;"/1/"&amp;F12)</f>
        <v>48948</v>
      </c>
    </row>
    <row r="11" spans="1:148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108</v>
      </c>
    </row>
    <row r="12" spans="1:148" x14ac:dyDescent="0.15">
      <c r="B12">
        <v>1</v>
      </c>
      <c r="C12">
        <v>1</v>
      </c>
      <c r="D12">
        <v>2</v>
      </c>
      <c r="E12">
        <v>3</v>
      </c>
      <c r="F12">
        <v>4</v>
      </c>
      <c r="G12" t="s">
        <v>109</v>
      </c>
    </row>
    <row r="13" spans="1:148" x14ac:dyDescent="0.15">
      <c r="B13" t="s">
        <v>110</v>
      </c>
      <c r="C13" t="s">
        <v>111</v>
      </c>
      <c r="D13" t="s">
        <v>111</v>
      </c>
      <c r="E13" t="s">
        <v>111</v>
      </c>
      <c r="F13" t="s">
        <v>111</v>
      </c>
      <c r="G13" t="s">
        <v>112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JWS23163</cp:lastModifiedBy>
  <cp:lastPrinted>2024-01-26T02:36:16Z</cp:lastPrinted>
  <dcterms:created xsi:type="dcterms:W3CDTF">2023-12-12T00:45:57Z</dcterms:created>
  <dcterms:modified xsi:type="dcterms:W3CDTF">2025-02-03T02:27:01Z</dcterms:modified>
  <cp:category/>
</cp:coreProperties>
</file>