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E:\Users\jws19252\Documents\各種調査回答\R030114経営比較分析表\14五泉市\"/>
    </mc:Choice>
  </mc:AlternateContent>
  <xr:revisionPtr revIDLastSave="0" documentId="13_ncr:1_{81DDA437-C490-463C-A0B9-038D2C4F79AC}" xr6:coauthVersionLast="36" xr6:coauthVersionMax="36" xr10:uidLastSave="{00000000-0000-0000-0000-000000000000}"/>
  <workbookProtection workbookAlgorithmName="SHA-512" workbookHashValue="lbRNyDg9du1aSLJJuM9Q6l8TM0y2Xaak9CVAkWvy5wd40Z7kBbAWQj2MtQn09NHa5PHF9GCWmSiSt3KWEIrzSw==" workbookSaltValue="JKq3WnCVVDDAQDKy64SlcQ==" workbookSpinCount="100000" lockStructure="1"/>
  <bookViews>
    <workbookView xWindow="0" yWindow="0" windowWidth="15360" windowHeight="763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<sst xmlns="http://schemas.openxmlformats.org/spreadsheetml/2006/main" count="233" uniqueCount="116">
  <si>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</si>
  <si>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</si>
  <si>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</si>
  <si>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</si>
  <si>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</si>
  <si>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</si>
  <si>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</si>
  <si>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</si>
  <si>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</si>
  <si>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</si>
  <si>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</si>
  <si>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</si>
  <si>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</si>
  <si>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</si>
  <si>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</si>
  <si>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</si>
  <si>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</si>
  <si>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</si>
  <si>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</si>
  <si>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</si>
  <si>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</si>
  <si>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</si>
  <si>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</si>
  <si>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</si>
  <si>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</si>
  <si>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</si>
  <si>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</si>
  <si>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</si>
  <si>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</si>
  <si>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</si>
  <si>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</si>
  <si>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</si>
  <si>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</si>
  <si>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</si>
  <si>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</si>
  <si>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</si>
  <si>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</si>
  <si>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</si>
  <si>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</si>
  <si>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</si>
  <si>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</si>
  <si>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</si>
  <si>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</si>
  <si>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</si>
  <si>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</si>
  <si>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</si>
  <si>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</si>
  <si>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</si>
  <si>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</si>
  <si>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</si>
  <si>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</si>
  <si>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</si>
  <si>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</si>
  <si>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</si>
  <si>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</si>
  <si>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</si>
  <si>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</si>
  <si>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</si>
  <si>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</si>
  <si>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</si>
  <si>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</si>
  <si>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</si>
  <si>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</si>
  <si>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</si>
  <si>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</si>
  <si>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</si>
  <si>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</si>
  <si>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</si>
  <si>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</si>
  <si>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</si>
  <si>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</si>
  <si>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</si>
  <si>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</si>
  <si>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</si>
  <si>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</si>
  <si>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</si>
  <si>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</si>
  <si>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</si>
  <si>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</si>
  <si>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</si>
  <si>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</si>
  <si>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</si>
  <si>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</si>
  <si>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</si>
  <si>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</si>
  <si>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</si>
  <si>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</si>
  <si>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</si>
  <si>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</si>
  <si>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</si>
  <si>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</si>
  <si>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</si>
  <si>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</si>
  <si>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</si>
  <si>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</si>
  <si>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五泉市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</si>
  <si>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</si>
  <si>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</si>
  <si>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</si>
  <si>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</si>
  <si>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</si>
  <si>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</si>
  <si>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</si>
  <si>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</si>
  <si>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</si>
  <si>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</si>
  <si>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</si>
  <si>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</si>
  <si>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</si>
  <si>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</si>
  <si>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</si>
  <si>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</si>
  <si>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</si>
  <si>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簡易水道事業は、上水道事業との統合を段階的に進めてきた。比較的給水人口の多い配水区から統合し、１配水区を残すのみとなった。これにより、ほぼ全ての項目において、費用に対して収入が少ないことが表れる結果となった。</t>
    <rPh sb="1" eb="3">
      <t>カンイ</t>
    </rPh>
    <rPh sb="3" eb="5">
      <t>スイドウ</t>
    </rPh>
    <rPh sb="5" eb="7">
      <t>ジギョウ</t>
    </rPh>
    <rPh sb="9" eb="12">
      <t>ジョウスイドウ</t>
    </rPh>
    <rPh sb="12" eb="14">
      <t>ジギョウ</t>
    </rPh>
    <rPh sb="16" eb="18">
      <t>トウゴウ</t>
    </rPh>
    <rPh sb="19" eb="22">
      <t>ダンカイテキ</t>
    </rPh>
    <rPh sb="23" eb="24">
      <t>スス</t>
    </rPh>
    <rPh sb="29" eb="32">
      <t>ヒカクテキ</t>
    </rPh>
    <rPh sb="32" eb="34">
      <t>キュウスイ</t>
    </rPh>
    <rPh sb="34" eb="36">
      <t>ジンコウ</t>
    </rPh>
    <rPh sb="37" eb="38">
      <t>オオ</t>
    </rPh>
    <rPh sb="39" eb="41">
      <t>ハイスイ</t>
    </rPh>
    <rPh sb="41" eb="42">
      <t>ク</t>
    </rPh>
    <rPh sb="44" eb="46">
      <t>トウゴウ</t>
    </rPh>
    <rPh sb="49" eb="51">
      <t>ハイスイ</t>
    </rPh>
    <rPh sb="51" eb="52">
      <t>ク</t>
    </rPh>
    <rPh sb="53" eb="54">
      <t>ノコ</t>
    </rPh>
    <rPh sb="70" eb="71">
      <t>スベ</t>
    </rPh>
    <rPh sb="73" eb="75">
      <t>コウモク</t>
    </rPh>
    <rPh sb="98" eb="100">
      <t>ケッカ</t>
    </rPh>
    <phoneticPr fontId="4"/>
  </si>
  <si>
    <t>　令和元年度に当該区域で管路更新は実施していない。</t>
    <rPh sb="1" eb="3">
      <t>レイワ</t>
    </rPh>
    <rPh sb="3" eb="4">
      <t>モト</t>
    </rPh>
    <rPh sb="4" eb="6">
      <t>ネンド</t>
    </rPh>
    <rPh sb="7" eb="9">
      <t>トウガイ</t>
    </rPh>
    <rPh sb="9" eb="11">
      <t>クイキ</t>
    </rPh>
    <rPh sb="12" eb="14">
      <t>カンロ</t>
    </rPh>
    <rPh sb="14" eb="16">
      <t>コウシン</t>
    </rPh>
    <rPh sb="17" eb="19">
      <t>ジッシ</t>
    </rPh>
    <phoneticPr fontId="4"/>
  </si>
  <si>
    <t>　簡易水道事業は、中山間地において事業を実施してきたが、段階的に上水道事業との統合を進め、令和２年度に全て統合が完了することとなった。
　簡易水道事業は、地域的に施設面での費用が大きくならざるを得ず、人口減少も顕著である。事業統合により、今後は上水道事業としてこうした課題に向き合うことになるが、地域の特性から生じる課題であるため、水道事業全体として経営改善に努めなければならない。</t>
    <rPh sb="1" eb="3">
      <t>カンイ</t>
    </rPh>
    <rPh sb="3" eb="5">
      <t>スイドウ</t>
    </rPh>
    <rPh sb="5" eb="7">
      <t>ジギョウ</t>
    </rPh>
    <rPh sb="9" eb="10">
      <t>チュウ</t>
    </rPh>
    <rPh sb="10" eb="12">
      <t>サンカン</t>
    </rPh>
    <rPh sb="12" eb="13">
      <t>チ</t>
    </rPh>
    <rPh sb="17" eb="19">
      <t>ジギョウ</t>
    </rPh>
    <rPh sb="20" eb="22">
      <t>ジッシ</t>
    </rPh>
    <rPh sb="28" eb="31">
      <t>ダンカイテキ</t>
    </rPh>
    <rPh sb="32" eb="35">
      <t>ジョウスイドウ</t>
    </rPh>
    <rPh sb="35" eb="37">
      <t>ジギョウ</t>
    </rPh>
    <rPh sb="39" eb="41">
      <t>トウゴウ</t>
    </rPh>
    <rPh sb="42" eb="43">
      <t>スス</t>
    </rPh>
    <rPh sb="45" eb="47">
      <t>レイワ</t>
    </rPh>
    <rPh sb="48" eb="50">
      <t>ネンド</t>
    </rPh>
    <rPh sb="51" eb="52">
      <t>スベ</t>
    </rPh>
    <rPh sb="53" eb="55">
      <t>トウゴウ</t>
    </rPh>
    <rPh sb="56" eb="58">
      <t>カンリョウ</t>
    </rPh>
    <rPh sb="69" eb="71">
      <t>カンイ</t>
    </rPh>
    <rPh sb="71" eb="73">
      <t>スイドウ</t>
    </rPh>
    <rPh sb="73" eb="75">
      <t>ジギョウ</t>
    </rPh>
    <rPh sb="77" eb="80">
      <t>チイキテキ</t>
    </rPh>
    <rPh sb="81" eb="84">
      <t>シセツメン</t>
    </rPh>
    <rPh sb="86" eb="88">
      <t>ヒヨウ</t>
    </rPh>
    <rPh sb="89" eb="90">
      <t>オオ</t>
    </rPh>
    <rPh sb="97" eb="98">
      <t>エ</t>
    </rPh>
    <rPh sb="100" eb="102">
      <t>ジンコウ</t>
    </rPh>
    <rPh sb="102" eb="104">
      <t>ゲンショウ</t>
    </rPh>
    <rPh sb="105" eb="107">
      <t>ケンチョ</t>
    </rPh>
    <rPh sb="111" eb="113">
      <t>ジギョウ</t>
    </rPh>
    <rPh sb="113" eb="115">
      <t>トウゴウ</t>
    </rPh>
    <rPh sb="119" eb="121">
      <t>コンゴ</t>
    </rPh>
    <rPh sb="122" eb="125">
      <t>ジョウスイドウ</t>
    </rPh>
    <rPh sb="125" eb="127">
      <t>ジギョウ</t>
    </rPh>
    <rPh sb="134" eb="136">
      <t>カダイ</t>
    </rPh>
    <rPh sb="137" eb="138">
      <t>ム</t>
    </rPh>
    <rPh sb="139" eb="140">
      <t>ア</t>
    </rPh>
    <rPh sb="166" eb="168">
      <t>スイドウ</t>
    </rPh>
    <rPh sb="170" eb="172">
      <t>ゼンタイ</t>
    </rPh>
    <rPh sb="180" eb="18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</si>
</sst>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10.16</c:v>
                </c:pt>
                <c:pt idx="1">
                  <c:v>3.84</c:v>
                </c:pt>
                <c:pt idx="2">
                  <c:v>0.51</c:v>
                </c:pt>
                <c:pt idx="3">
                  <c:v>4.5599999999999996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1-4467-8F87-E831D907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1-4467-8F87-E831D907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132.11000000000001</c:v>
                </c:pt>
                <c:pt idx="1">
                  <c:v>85.26</c:v>
                </c:pt>
                <c:pt idx="2">
                  <c:v>76.84</c:v>
                </c:pt>
                <c:pt idx="3">
                  <c:v>37.79</c:v>
                </c:pt>
                <c:pt idx="4">
                  <c:v>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5-408B-BEA2-2D39AE7E0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5-408B-BEA2-2D39AE7E0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2-4DD3-9FD8-7C4C58B7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2-4DD3-9FD8-7C4C58B7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3A1-8750-766BC329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3A1-8750-766BC329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7-42E4-B36C-C2DB76F1A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7-42E4-B36C-C2DB76F1A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1-4627-A304-F51FEF01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1-4627-A304-F51FEF01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7878.41</c:v>
                </c:pt>
                <c:pt idx="1">
                  <c:v>9009.11</c:v>
                </c:pt>
                <c:pt idx="2">
                  <c:v>9364.9500000000007</c:v>
                </c:pt>
                <c:pt idx="3">
                  <c:v>9954.4500000000007</c:v>
                </c:pt>
                <c:pt idx="4">
                  <c:v>8036.6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6-4AB2-86B1-58876B7F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6-4AB2-86B1-58876B7F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42.46</c:v>
                </c:pt>
                <c:pt idx="1">
                  <c:v>34.06</c:v>
                </c:pt>
                <c:pt idx="2">
                  <c:v>32.369999999999997</c:v>
                </c:pt>
                <c:pt idx="3">
                  <c:v>22.72</c:v>
                </c:pt>
                <c:pt idx="4">
                  <c:v>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C-4379-B75F-4881A555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C-4379-B75F-4881A555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308.77999999999997</c:v>
                </c:pt>
                <c:pt idx="1">
                  <c:v>415.84</c:v>
                </c:pt>
                <c:pt idx="2">
                  <c:v>437.97</c:v>
                </c:pt>
                <c:pt idx="3">
                  <c:v>585.92999999999995</c:v>
                </c:pt>
                <c:pt idx="4">
                  <c:v>5761.96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4-44DC-8DD8-0DF181B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4-44DC-8DD8-0DF181B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66.31</c:v>
                </c:pt>
                <c:pt idx="1">
                  <c:v>59.72</c:v>
                </c:pt>
                <c:pt idx="2">
                  <c:v>55.18</c:v>
                </c:pt>
                <c:pt idx="3">
                  <c:v>52.88</c:v>
                </c:pt>
                <c:pt idx="4">
                  <c:v>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A-4555-9EF1-9D0434A86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A-4555-9EF1-9D0434A86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68.52</c:v>
                </c:pt>
                <c:pt idx="1">
                  <c:v>74.05</c:v>
                </c:pt>
                <c:pt idx="2">
                  <c:v>81.41</c:v>
                </c:pt>
                <c:pt idx="3">
                  <c:v>82.64</c:v>
                </c:pt>
                <c:pt idx="4">
                  <c:v>76.84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1-47B1-92E6-3BE6C854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1-47B1-92E6-3BE6C854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Y54" zoomScale="85" zoomScaleNormal="8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新潟県　五泉市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49746</v>
      </c>
      <c r="AM8" s="67"/>
      <c r="AN8" s="67"/>
      <c r="AO8" s="67"/>
      <c r="AP8" s="67"/>
      <c r="AQ8" s="67"/>
      <c r="AR8" s="67"/>
      <c r="AS8" s="67"/>
      <c r="AT8" s="66">
        <f>データ!$S$6</f>
        <v>351.91</v>
      </c>
      <c r="AU8" s="66"/>
      <c r="AV8" s="66"/>
      <c r="AW8" s="66"/>
      <c r="AX8" s="66"/>
      <c r="AY8" s="66"/>
      <c r="AZ8" s="66"/>
      <c r="BA8" s="66"/>
      <c r="BB8" s="66">
        <f>データ!$T$6</f>
        <v>141.36000000000001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100</v>
      </c>
      <c r="Q10" s="66"/>
      <c r="R10" s="66"/>
      <c r="S10" s="66"/>
      <c r="T10" s="66"/>
      <c r="U10" s="66"/>
      <c r="V10" s="66"/>
      <c r="W10" s="67">
        <f>データ!$Q$6</f>
        <v>2893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64</v>
      </c>
      <c r="AM10" s="67"/>
      <c r="AN10" s="67"/>
      <c r="AO10" s="67"/>
      <c r="AP10" s="67"/>
      <c r="AQ10" s="67"/>
      <c r="AR10" s="67"/>
      <c r="AS10" s="67"/>
      <c r="AT10" s="66">
        <f>データ!$V$6</f>
        <v>6.71</v>
      </c>
      <c r="AU10" s="66"/>
      <c r="AV10" s="66"/>
      <c r="AW10" s="66"/>
      <c r="AX10" s="66"/>
      <c r="AY10" s="66"/>
      <c r="AZ10" s="66"/>
      <c r="BA10" s="66"/>
      <c r="BB10" s="66">
        <f>データ!$W$6</f>
        <v>9.5399999999999991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113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114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115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i0VjOUnXWuvK+5oouL9M/82beMOFDCkIRg6CAf5xPvHhHE5L4SL6BzGGil01HEQNJY36TT0eAN2IHmmYf/XSmw==" saltValue="DbvOfm9+vWwudlGkjp67M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2019</v>
      </c>
      <c r="C6" s="34">
        <f t="shared" ref="C6:W6" si="3">C7</f>
        <v>152188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新潟県　五泉市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100</v>
      </c>
      <c r="Q6" s="35">
        <f t="shared" si="3"/>
        <v>2893</v>
      </c>
      <c r="R6" s="35">
        <f t="shared" si="3"/>
        <v>49746</v>
      </c>
      <c r="S6" s="35">
        <f t="shared" si="3"/>
        <v>351.91</v>
      </c>
      <c r="T6" s="35">
        <f t="shared" si="3"/>
        <v>141.36000000000001</v>
      </c>
      <c r="U6" s="35">
        <f t="shared" si="3"/>
        <v>64</v>
      </c>
      <c r="V6" s="35">
        <f t="shared" si="3"/>
        <v>6.71</v>
      </c>
      <c r="W6" s="35">
        <f t="shared" si="3"/>
        <v>9.5399999999999991</v>
      </c>
      <c r="X6" s="36">
        <f>IF(X7="",NA(),X7)</f>
        <v>132.11000000000001</v>
      </c>
      <c r="Y6" s="36">
        <f t="shared" ref="Y6:AG6" si="4">IF(Y7="",NA(),Y7)</f>
        <v>85.26</v>
      </c>
      <c r="Z6" s="36">
        <f t="shared" si="4"/>
        <v>76.84</v>
      </c>
      <c r="AA6" s="36">
        <f t="shared" si="4"/>
        <v>37.79</v>
      </c>
      <c r="AB6" s="36">
        <f t="shared" si="4"/>
        <v>30.25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7878.41</v>
      </c>
      <c r="BF6" s="36">
        <f t="shared" ref="BF6:BN6" si="7">IF(BF7="",NA(),BF7)</f>
        <v>9009.11</v>
      </c>
      <c r="BG6" s="36">
        <f t="shared" si="7"/>
        <v>9364.9500000000007</v>
      </c>
      <c r="BH6" s="36">
        <f t="shared" si="7"/>
        <v>9954.4500000000007</v>
      </c>
      <c r="BI6" s="36">
        <f t="shared" si="7"/>
        <v>8036.6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42.46</v>
      </c>
      <c r="BQ6" s="36">
        <f t="shared" ref="BQ6:BY6" si="8">IF(BQ7="",NA(),BQ7)</f>
        <v>34.06</v>
      </c>
      <c r="BR6" s="36">
        <f t="shared" si="8"/>
        <v>32.369999999999997</v>
      </c>
      <c r="BS6" s="36">
        <f t="shared" si="8"/>
        <v>22.72</v>
      </c>
      <c r="BT6" s="36">
        <f t="shared" si="8"/>
        <v>8.14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308.77999999999997</v>
      </c>
      <c r="CB6" s="36">
        <f t="shared" ref="CB6:CJ6" si="9">IF(CB7="",NA(),CB7)</f>
        <v>415.84</v>
      </c>
      <c r="CC6" s="36">
        <f t="shared" si="9"/>
        <v>437.97</v>
      </c>
      <c r="CD6" s="36">
        <f t="shared" si="9"/>
        <v>585.92999999999995</v>
      </c>
      <c r="CE6" s="36">
        <f t="shared" si="9"/>
        <v>5761.96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66.31</v>
      </c>
      <c r="CM6" s="36">
        <f t="shared" ref="CM6:CU6" si="10">IF(CM7="",NA(),CM7)</f>
        <v>59.72</v>
      </c>
      <c r="CN6" s="36">
        <f t="shared" si="10"/>
        <v>55.18</v>
      </c>
      <c r="CO6" s="36">
        <f t="shared" si="10"/>
        <v>52.88</v>
      </c>
      <c r="CP6" s="36">
        <f t="shared" si="10"/>
        <v>85.34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68.52</v>
      </c>
      <c r="CX6" s="36">
        <f t="shared" ref="CX6:DF6" si="11">IF(CX7="",NA(),CX7)</f>
        <v>74.05</v>
      </c>
      <c r="CY6" s="36">
        <f t="shared" si="11"/>
        <v>81.41</v>
      </c>
      <c r="CZ6" s="36">
        <f t="shared" si="11"/>
        <v>82.64</v>
      </c>
      <c r="DA6" s="36">
        <f t="shared" si="11"/>
        <v>76.84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10.16</v>
      </c>
      <c r="EE6" s="36">
        <f t="shared" ref="EE6:EM6" si="14">IF(EE7="",NA(),EE7)</f>
        <v>3.84</v>
      </c>
      <c r="EF6" s="36">
        <f t="shared" si="14"/>
        <v>0.51</v>
      </c>
      <c r="EG6" s="36">
        <f t="shared" si="14"/>
        <v>4.5599999999999996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152188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100</v>
      </c>
      <c r="Q7" s="39">
        <v>2893</v>
      </c>
      <c r="R7" s="39">
        <v>49746</v>
      </c>
      <c r="S7" s="39">
        <v>351.91</v>
      </c>
      <c r="T7" s="39">
        <v>141.36000000000001</v>
      </c>
      <c r="U7" s="39">
        <v>64</v>
      </c>
      <c r="V7" s="39">
        <v>6.71</v>
      </c>
      <c r="W7" s="39">
        <v>9.5399999999999991</v>
      </c>
      <c r="X7" s="39">
        <v>132.11000000000001</v>
      </c>
      <c r="Y7" s="39">
        <v>85.26</v>
      </c>
      <c r="Z7" s="39">
        <v>76.84</v>
      </c>
      <c r="AA7" s="39">
        <v>37.79</v>
      </c>
      <c r="AB7" s="39">
        <v>30.25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7878.41</v>
      </c>
      <c r="BF7" s="39">
        <v>9009.11</v>
      </c>
      <c r="BG7" s="39">
        <v>9364.9500000000007</v>
      </c>
      <c r="BH7" s="39">
        <v>9954.4500000000007</v>
      </c>
      <c r="BI7" s="39">
        <v>8036.6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42.46</v>
      </c>
      <c r="BQ7" s="39">
        <v>34.06</v>
      </c>
      <c r="BR7" s="39">
        <v>32.369999999999997</v>
      </c>
      <c r="BS7" s="39">
        <v>22.72</v>
      </c>
      <c r="BT7" s="39">
        <v>8.14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308.77999999999997</v>
      </c>
      <c r="CB7" s="39">
        <v>415.84</v>
      </c>
      <c r="CC7" s="39">
        <v>437.97</v>
      </c>
      <c r="CD7" s="39">
        <v>585.92999999999995</v>
      </c>
      <c r="CE7" s="39">
        <v>5761.96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66.31</v>
      </c>
      <c r="CM7" s="39">
        <v>59.72</v>
      </c>
      <c r="CN7" s="39">
        <v>55.18</v>
      </c>
      <c r="CO7" s="39">
        <v>52.88</v>
      </c>
      <c r="CP7" s="39">
        <v>85.34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68.52</v>
      </c>
      <c r="CX7" s="39">
        <v>74.05</v>
      </c>
      <c r="CY7" s="39">
        <v>81.41</v>
      </c>
      <c r="CZ7" s="39">
        <v>82.64</v>
      </c>
      <c r="DA7" s="39">
        <v>76.84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10.16</v>
      </c>
      <c r="EE7" s="39">
        <v>3.84</v>
      </c>
      <c r="EF7" s="39">
        <v>0.51</v>
      </c>
      <c r="EG7" s="39">
        <v>4.5599999999999996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2021-01-21T08:43:00Z</cp:lastPrinted>
  <dcterms:created xsi:type="dcterms:W3CDTF">2020-12-04T02:19:51Z</dcterms:created>
  <dcterms:modified xsi:type="dcterms:W3CDTF">2021-01-22T02:55:48Z</dcterms:modified>
  <cp:category/>
</cp:coreProperties>
</file>