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E:\Users\jws19252\Documents\各種調査回答\R030114経営比較分析表\14五泉市\"/>
    </mc:Choice>
  </mc:AlternateContent>
  <xr:revisionPtr revIDLastSave="0" documentId="13_ncr:1_{81DDA437-C490-463C-A0B9-038D2C4F79AC}" xr6:coauthVersionLast="36" xr6:coauthVersionMax="36" xr10:uidLastSave="{00000000-0000-0000-0000-000000000000}"/>
  <workbookProtection workbookAlgorithmName="SHA-512" workbookHashValue="lbRNyDg9du1aSLJJuM9Q6l8TM0y2Xaak9CVAkWvy5wd40Z7kBbAWQj2MtQn09NHa5PHF9GCWmSiSt3KWEIrzSw==" workbookSaltValue="JKq3WnCVVDDAQDKy64SlcQ==" workbookSpinCount="100000" lockStructure="1"/>
  <bookViews>
    <workbookView xWindow="0" yWindow="0" windowWidth="15360" windowHeight="7635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<sst xmlns="http://schemas.openxmlformats.org/spreadsheetml/2006/main" count="233" uniqueCount="116">
  <si>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</si>
  <si>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</si>
  <si>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</si>
  <si>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</si>
  <si>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</si>
  <si>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</si>
  <si>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</si>
  <si>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</si>
  <si>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</si>
  <si>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</si>
  <si>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</si>
  <si>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</si>
  <si>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</si>
  <si>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</si>
  <si>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</si>
  <si>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</si>
  <si>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</si>
  <si>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</si>
  <si>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</si>
  <si>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</si>
  <si>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</si>
  <si>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</si>
  <si>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</si>
  <si>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</si>
  <si>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</si>
  <si>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</si>
  <si>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</si>
  <si>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</si>
  <si>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</si>
  <si>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</si>
  <si>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</si>
  <si>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</si>
  <si>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</si>
  <si>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</si>
  <si>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</si>
  <si>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</si>
  <si>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</si>
  <si>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</si>
  <si>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</si>
  <si>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</si>
  <si>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</si>
  <si>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</si>
  <si>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</si>
  <si>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</si>
  <si>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</si>
  <si>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</si>
  <si>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</si>
  <si>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</si>
  <si>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</si>
  <si>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</si>
  <si>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</si>
  <si>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</si>
  <si>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</si>
  <si>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</si>
  <si>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</si>
  <si>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</si>
  <si>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</si>
  <si>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</si>
  <si>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</si>
  <si>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</si>
  <si>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</si>
  <si>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</si>
  <si>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</si>
  <si>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</si>
  <si>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</si>
  <si>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</si>
  <si>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</si>
  <si>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</si>
  <si>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</si>
  <si>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</si>
  <si>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</si>
  <si>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</si>
  <si>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</si>
  <si>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</si>
  <si>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</si>
  <si>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</si>
  <si>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</si>
  <si>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</si>
  <si>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</si>
  <si>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</si>
  <si>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</si>
  <si>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</si>
  <si>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</si>
  <si>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</si>
  <si>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</si>
  <si>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</si>
  <si>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</si>
  <si>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</si>
  <si>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</si>
  <si>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</si>
  <si>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</si>
  <si>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</si>
  <si>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</si>
  <si>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</si>
  <si>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</si>
  <si>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新潟県　五泉市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</si>
  <si>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</si>
  <si>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</si>
  <si>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</si>
  <si>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</si>
  <si>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</si>
  <si>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</si>
  <si>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</si>
  <si>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</si>
  <si>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</si>
  <si>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</si>
  <si>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</si>
  <si>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</si>
  <si>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</si>
  <si>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</si>
  <si>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</si>
  <si>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</si>
  <si>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</si>
  <si>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簡易水道事業は、上水道事業との統合を段階的に進めてきた。比較的給水人口の多い配水区から統合し、１配水区を残すのみとなった。これにより、ほぼ全ての項目において、費用に対して収入が少ないことが表れる結果となった。</t>
    <rPh sb="1" eb="3">
      <t>カンイ</t>
    </rPh>
    <rPh sb="3" eb="5">
      <t>スイドウ</t>
    </rPh>
    <rPh sb="5" eb="7">
      <t>ジギョウ</t>
    </rPh>
    <rPh sb="9" eb="12">
      <t>ジョウスイドウ</t>
    </rPh>
    <rPh sb="12" eb="14">
      <t>ジギョウ</t>
    </rPh>
    <rPh sb="16" eb="18">
      <t>トウゴウ</t>
    </rPh>
    <rPh sb="19" eb="22">
      <t>ダンカイテキ</t>
    </rPh>
    <rPh sb="23" eb="24">
      <t>スス</t>
    </rPh>
    <rPh sb="29" eb="32">
      <t>ヒカクテキ</t>
    </rPh>
    <rPh sb="32" eb="34">
      <t>キュウスイ</t>
    </rPh>
    <rPh sb="34" eb="36">
      <t>ジンコウ</t>
    </rPh>
    <rPh sb="37" eb="38">
      <t>オオ</t>
    </rPh>
    <rPh sb="39" eb="41">
      <t>ハイスイ</t>
    </rPh>
    <rPh sb="41" eb="42">
      <t>ク</t>
    </rPh>
    <rPh sb="44" eb="46">
      <t>トウゴウ</t>
    </rPh>
    <rPh sb="49" eb="51">
      <t>ハイスイ</t>
    </rPh>
    <rPh sb="51" eb="52">
      <t>ク</t>
    </rPh>
    <rPh sb="53" eb="54">
      <t>ノコ</t>
    </rPh>
    <rPh sb="70" eb="71">
      <t>スベ</t>
    </rPh>
    <rPh sb="73" eb="75">
      <t>コウモク</t>
    </rPh>
    <rPh sb="98" eb="100">
      <t>ケッカ</t>
    </rPh>
    <phoneticPr fontId="4"/>
  </si>
  <si>
    <t>　令和元年度に当該区域で管路更新は実施していない。</t>
    <rPh sb="1" eb="3">
      <t>レイワ</t>
    </rPh>
    <rPh sb="3" eb="4">
      <t>モト</t>
    </rPh>
    <rPh sb="4" eb="6">
      <t>ネンド</t>
    </rPh>
    <rPh sb="7" eb="9">
      <t>トウガイ</t>
    </rPh>
    <rPh sb="9" eb="11">
      <t>クイキ</t>
    </rPh>
    <rPh sb="12" eb="14">
      <t>カンロ</t>
    </rPh>
    <rPh sb="14" eb="16">
      <t>コウシン</t>
    </rPh>
    <rPh sb="17" eb="19">
      <t>ジッシ</t>
    </rPh>
    <phoneticPr fontId="4"/>
  </si>
  <si>
    <t>　簡易水道事業は、中山間地において事業を実施してきたが、段階的に上水道事業との統合を進め、令和２年度に全て統合が完了することとなった。
　簡易水道事業は、地域的に施設面での費用が大きくならざるを得ず、人口減少も顕著である。事業統合により、今後は上水道事業としてこうした課題に向き合うことになるが、地域の特性から生じる課題であるため、水道事業全体として経営改善に努めなければならない。</t>
    <rPh sb="1" eb="3">
      <t>カンイ</t>
    </rPh>
    <rPh sb="3" eb="5">
      <t>スイドウ</t>
    </rPh>
    <rPh sb="5" eb="7">
      <t>ジギョウ</t>
    </rPh>
    <rPh sb="9" eb="10">
      <t>チュウ</t>
    </rPh>
    <rPh sb="10" eb="12">
      <t>サンカン</t>
    </rPh>
    <rPh sb="12" eb="13">
      <t>チ</t>
    </rPh>
    <rPh sb="17" eb="19">
      <t>ジギョウ</t>
    </rPh>
    <rPh sb="20" eb="22">
      <t>ジッシ</t>
    </rPh>
    <rPh sb="28" eb="31">
      <t>ダンカイテキ</t>
    </rPh>
    <rPh sb="32" eb="35">
      <t>ジョウスイドウ</t>
    </rPh>
    <rPh sb="35" eb="37">
      <t>ジギョウ</t>
    </rPh>
    <rPh sb="39" eb="41">
      <t>トウゴウ</t>
    </rPh>
    <rPh sb="42" eb="43">
      <t>スス</t>
    </rPh>
    <rPh sb="45" eb="47">
      <t>レイワ</t>
    </rPh>
    <rPh sb="48" eb="50">
      <t>ネンド</t>
    </rPh>
    <rPh sb="51" eb="52">
      <t>スベ</t>
    </rPh>
    <rPh sb="53" eb="55">
      <t>トウゴウ</t>
    </rPh>
    <rPh sb="56" eb="58">
      <t>カンリョウ</t>
    </rPh>
    <rPh sb="69" eb="71">
      <t>カンイ</t>
    </rPh>
    <rPh sb="71" eb="73">
      <t>スイドウ</t>
    </rPh>
    <rPh sb="73" eb="75">
      <t>ジギョウ</t>
    </rPh>
    <rPh sb="77" eb="80">
      <t>チイキテキ</t>
    </rPh>
    <rPh sb="81" eb="84">
      <t>シセツメン</t>
    </rPh>
    <rPh sb="86" eb="88">
      <t>ヒヨウ</t>
    </rPh>
    <rPh sb="89" eb="90">
      <t>オオ</t>
    </rPh>
    <rPh sb="97" eb="98">
      <t>エ</t>
    </rPh>
    <rPh sb="100" eb="102">
      <t>ジンコウ</t>
    </rPh>
    <rPh sb="102" eb="104">
      <t>ゲンショウ</t>
    </rPh>
    <rPh sb="105" eb="107">
      <t>ケンチョ</t>
    </rPh>
    <rPh sb="111" eb="113">
      <t>ジギョウ</t>
    </rPh>
    <rPh sb="113" eb="115">
      <t>トウゴウ</t>
    </rPh>
    <rPh sb="119" eb="121">
      <t>コンゴ</t>
    </rPh>
    <rPh sb="122" eb="125">
      <t>ジョウスイドウ</t>
    </rPh>
    <rPh sb="125" eb="127">
      <t>ジギョウ</t>
    </rPh>
    <rPh sb="134" eb="136">
      <t>カダイ</t>
    </rPh>
    <rPh sb="137" eb="138">
      <t>ム</t>
    </rPh>
    <rPh sb="139" eb="140">
      <t>ア</t>
    </rPh>
    <rPh sb="166" eb="168">
      <t>スイドウ</t>
    </rPh>
    <rPh sb="170" eb="172">
      <t>ゼンタイ</t>
    </rPh>
    <rPh sb="180" eb="181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</si>
</sst>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10.16</c:v>
                </c:pt>
                <c:pt idx="1">
                  <c:v>3.84</c:v>
                </c:pt>
                <c:pt idx="2">
                  <c:v>0.51</c:v>
                </c:pt>
                <c:pt idx="3">
                  <c:v>4.5599999999999996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1-4467-8F87-E831D9079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1.26</c:v>
                </c:pt>
                <c:pt idx="1">
                  <c:v>0.78</c:v>
                </c:pt>
                <c:pt idx="2">
                  <c:v>0.56999999999999995</c:v>
                </c:pt>
                <c:pt idx="3">
                  <c:v>0.62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C1-4467-8F87-E831D9079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66.31</c:v>
                </c:pt>
                <c:pt idx="1">
                  <c:v>59.72</c:v>
                </c:pt>
                <c:pt idx="2">
                  <c:v>55.18</c:v>
                </c:pt>
                <c:pt idx="3">
                  <c:v>52.88</c:v>
                </c:pt>
                <c:pt idx="4">
                  <c:v>85.34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A-4555-9EF1-9D0434A86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48.7</c:v>
                </c:pt>
                <c:pt idx="1">
                  <c:v>46.9</c:v>
                </c:pt>
                <c:pt idx="2">
                  <c:v>47.95</c:v>
                </c:pt>
                <c:pt idx="3">
                  <c:v>48.26</c:v>
                </c:pt>
                <c:pt idx="4">
                  <c:v>48.01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3A-4555-9EF1-9D0434A86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68.52</c:v>
                </c:pt>
                <c:pt idx="1">
                  <c:v>74.05</c:v>
                </c:pt>
                <c:pt idx="2">
                  <c:v>81.41</c:v>
                </c:pt>
                <c:pt idx="3">
                  <c:v>82.64</c:v>
                </c:pt>
                <c:pt idx="4">
                  <c:v>76.84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1-47B1-92E6-3BE6C8546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74.959999999999994</c:v>
                </c:pt>
                <c:pt idx="1">
                  <c:v>74.63</c:v>
                </c:pt>
                <c:pt idx="2">
                  <c:v>74.900000000000006</c:v>
                </c:pt>
                <c:pt idx="3">
                  <c:v>72.72</c:v>
                </c:pt>
                <c:pt idx="4">
                  <c:v>72.75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D1-47B1-92E6-3BE6C8546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132.11000000000001</c:v>
                </c:pt>
                <c:pt idx="1">
                  <c:v>85.26</c:v>
                </c:pt>
                <c:pt idx="2">
                  <c:v>76.84</c:v>
                </c:pt>
                <c:pt idx="3">
                  <c:v>37.79</c:v>
                </c:pt>
                <c:pt idx="4">
                  <c:v>30.25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5-408B-BEA2-2D39AE7E0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72.03</c:v>
                </c:pt>
                <c:pt idx="1">
                  <c:v>72.11</c:v>
                </c:pt>
                <c:pt idx="2">
                  <c:v>74.05</c:v>
                </c:pt>
                <c:pt idx="3">
                  <c:v>73.25</c:v>
                </c:pt>
                <c:pt idx="4">
                  <c:v>75.06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75-408B-BEA2-2D39AE7E0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2-4DD3-9FD8-7C4C58B7D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C2-4DD3-9FD8-7C4C58B7D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06-43A1-8750-766BC329C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6-43A1-8750-766BC329C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E7-42E4-B36C-C2DB76F1A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E7-42E4-B36C-C2DB76F1A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71-4627-A304-F51FEF01D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71-4627-A304-F51FEF01D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7878.41</c:v>
                </c:pt>
                <c:pt idx="1">
                  <c:v>9009.11</c:v>
                </c:pt>
                <c:pt idx="2">
                  <c:v>9364.9500000000007</c:v>
                </c:pt>
                <c:pt idx="3">
                  <c:v>9954.4500000000007</c:v>
                </c:pt>
                <c:pt idx="4">
                  <c:v>8036.6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6-4AB2-86B1-58876B7F4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1510.14</c:v>
                </c:pt>
                <c:pt idx="1">
                  <c:v>1595.62</c:v>
                </c:pt>
                <c:pt idx="2">
                  <c:v>1302.33</c:v>
                </c:pt>
                <c:pt idx="3">
                  <c:v>1274.21</c:v>
                </c:pt>
                <c:pt idx="4">
                  <c:v>1183.92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46-4AB2-86B1-58876B7F4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42.46</c:v>
                </c:pt>
                <c:pt idx="1">
                  <c:v>34.06</c:v>
                </c:pt>
                <c:pt idx="2">
                  <c:v>32.369999999999997</c:v>
                </c:pt>
                <c:pt idx="3">
                  <c:v>22.72</c:v>
                </c:pt>
                <c:pt idx="4">
                  <c:v>8.14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C-4379-B75F-4881A555C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22.67</c:v>
                </c:pt>
                <c:pt idx="1">
                  <c:v>37.92</c:v>
                </c:pt>
                <c:pt idx="2">
                  <c:v>40.89</c:v>
                </c:pt>
                <c:pt idx="3">
                  <c:v>41.25</c:v>
                </c:pt>
                <c:pt idx="4">
                  <c:v>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6C-4379-B75F-4881A555C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308.77999999999997</c:v>
                </c:pt>
                <c:pt idx="1">
                  <c:v>415.84</c:v>
                </c:pt>
                <c:pt idx="2">
                  <c:v>437.97</c:v>
                </c:pt>
                <c:pt idx="3">
                  <c:v>585.92999999999995</c:v>
                </c:pt>
                <c:pt idx="4">
                  <c:v>5761.96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4-44DC-8DD8-0DF181B14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789.62</c:v>
                </c:pt>
                <c:pt idx="1">
                  <c:v>423.18</c:v>
                </c:pt>
                <c:pt idx="2">
                  <c:v>383.2</c:v>
                </c:pt>
                <c:pt idx="3">
                  <c:v>383.25</c:v>
                </c:pt>
                <c:pt idx="4">
                  <c:v>377.72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44-44DC-8DD8-0DF181B14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【1,084.05】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【300.47】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Y54" zoomScale="85" zoomScaleNormal="85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新潟県　五泉市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2" t="s">
        <v>1</v>
      </c>
      <c r="C7" s="72"/>
      <c r="D7" s="72"/>
      <c r="E7" s="72"/>
      <c r="F7" s="72"/>
      <c r="G7" s="72"/>
      <c r="H7" s="72"/>
      <c r="I7" s="72" t="s">
        <v>2</v>
      </c>
      <c r="J7" s="72"/>
      <c r="K7" s="72"/>
      <c r="L7" s="72"/>
      <c r="M7" s="72"/>
      <c r="N7" s="72"/>
      <c r="O7" s="72"/>
      <c r="P7" s="72" t="s">
        <v>3</v>
      </c>
      <c r="Q7" s="72"/>
      <c r="R7" s="72"/>
      <c r="S7" s="72"/>
      <c r="T7" s="72"/>
      <c r="U7" s="72"/>
      <c r="V7" s="72"/>
      <c r="W7" s="72" t="s">
        <v>4</v>
      </c>
      <c r="X7" s="72"/>
      <c r="Y7" s="72"/>
      <c r="Z7" s="72"/>
      <c r="AA7" s="72"/>
      <c r="AB7" s="72"/>
      <c r="AC7" s="72"/>
      <c r="AD7" s="72" t="s">
        <v>5</v>
      </c>
      <c r="AE7" s="72"/>
      <c r="AF7" s="72"/>
      <c r="AG7" s="72"/>
      <c r="AH7" s="72"/>
      <c r="AI7" s="72"/>
      <c r="AJ7" s="72"/>
      <c r="AK7" s="2"/>
      <c r="AL7" s="72" t="s">
        <v>6</v>
      </c>
      <c r="AM7" s="72"/>
      <c r="AN7" s="72"/>
      <c r="AO7" s="72"/>
      <c r="AP7" s="72"/>
      <c r="AQ7" s="72"/>
      <c r="AR7" s="72"/>
      <c r="AS7" s="72"/>
      <c r="AT7" s="72" t="s">
        <v>7</v>
      </c>
      <c r="AU7" s="72"/>
      <c r="AV7" s="72"/>
      <c r="AW7" s="72"/>
      <c r="AX7" s="72"/>
      <c r="AY7" s="72"/>
      <c r="AZ7" s="72"/>
      <c r="BA7" s="72"/>
      <c r="BB7" s="72" t="s">
        <v>8</v>
      </c>
      <c r="BC7" s="72"/>
      <c r="BD7" s="72"/>
      <c r="BE7" s="72"/>
      <c r="BF7" s="72"/>
      <c r="BG7" s="72"/>
      <c r="BH7" s="72"/>
      <c r="BI7" s="7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3" t="str">
        <f>データ!$I$6</f>
        <v>法非適用</v>
      </c>
      <c r="C8" s="73"/>
      <c r="D8" s="73"/>
      <c r="E8" s="73"/>
      <c r="F8" s="73"/>
      <c r="G8" s="73"/>
      <c r="H8" s="73"/>
      <c r="I8" s="73" t="str">
        <f>データ!$J$6</f>
        <v>水道事業</v>
      </c>
      <c r="J8" s="73"/>
      <c r="K8" s="73"/>
      <c r="L8" s="73"/>
      <c r="M8" s="73"/>
      <c r="N8" s="73"/>
      <c r="O8" s="73"/>
      <c r="P8" s="73" t="str">
        <f>データ!$K$6</f>
        <v>簡易水道事業</v>
      </c>
      <c r="Q8" s="73"/>
      <c r="R8" s="73"/>
      <c r="S8" s="73"/>
      <c r="T8" s="73"/>
      <c r="U8" s="73"/>
      <c r="V8" s="73"/>
      <c r="W8" s="73" t="str">
        <f>データ!$L$6</f>
        <v>D4</v>
      </c>
      <c r="X8" s="73"/>
      <c r="Y8" s="73"/>
      <c r="Z8" s="73"/>
      <c r="AA8" s="73"/>
      <c r="AB8" s="73"/>
      <c r="AC8" s="73"/>
      <c r="AD8" s="73" t="str">
        <f>データ!$M$6</f>
        <v>非設置</v>
      </c>
      <c r="AE8" s="73"/>
      <c r="AF8" s="73"/>
      <c r="AG8" s="73"/>
      <c r="AH8" s="73"/>
      <c r="AI8" s="73"/>
      <c r="AJ8" s="73"/>
      <c r="AK8" s="2"/>
      <c r="AL8" s="67">
        <f>データ!$R$6</f>
        <v>49746</v>
      </c>
      <c r="AM8" s="67"/>
      <c r="AN8" s="67"/>
      <c r="AO8" s="67"/>
      <c r="AP8" s="67"/>
      <c r="AQ8" s="67"/>
      <c r="AR8" s="67"/>
      <c r="AS8" s="67"/>
      <c r="AT8" s="66">
        <f>データ!$S$6</f>
        <v>351.91</v>
      </c>
      <c r="AU8" s="66"/>
      <c r="AV8" s="66"/>
      <c r="AW8" s="66"/>
      <c r="AX8" s="66"/>
      <c r="AY8" s="66"/>
      <c r="AZ8" s="66"/>
      <c r="BA8" s="66"/>
      <c r="BB8" s="66">
        <f>データ!$T$6</f>
        <v>141.36000000000001</v>
      </c>
      <c r="BC8" s="66"/>
      <c r="BD8" s="66"/>
      <c r="BE8" s="66"/>
      <c r="BF8" s="66"/>
      <c r="BG8" s="66"/>
      <c r="BH8" s="66"/>
      <c r="BI8" s="66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2" t="s">
        <v>12</v>
      </c>
      <c r="C9" s="72"/>
      <c r="D9" s="72"/>
      <c r="E9" s="72"/>
      <c r="F9" s="72"/>
      <c r="G9" s="72"/>
      <c r="H9" s="72"/>
      <c r="I9" s="72" t="s">
        <v>13</v>
      </c>
      <c r="J9" s="72"/>
      <c r="K9" s="72"/>
      <c r="L9" s="72"/>
      <c r="M9" s="72"/>
      <c r="N9" s="72"/>
      <c r="O9" s="72"/>
      <c r="P9" s="72" t="s">
        <v>14</v>
      </c>
      <c r="Q9" s="72"/>
      <c r="R9" s="72"/>
      <c r="S9" s="72"/>
      <c r="T9" s="72"/>
      <c r="U9" s="72"/>
      <c r="V9" s="72"/>
      <c r="W9" s="72" t="s">
        <v>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3"/>
      <c r="AI9" s="2"/>
      <c r="AJ9" s="2"/>
      <c r="AK9" s="2"/>
      <c r="AL9" s="72" t="s">
        <v>16</v>
      </c>
      <c r="AM9" s="72"/>
      <c r="AN9" s="72"/>
      <c r="AO9" s="72"/>
      <c r="AP9" s="72"/>
      <c r="AQ9" s="72"/>
      <c r="AR9" s="72"/>
      <c r="AS9" s="72"/>
      <c r="AT9" s="72" t="s">
        <v>17</v>
      </c>
      <c r="AU9" s="72"/>
      <c r="AV9" s="72"/>
      <c r="AW9" s="72"/>
      <c r="AX9" s="72"/>
      <c r="AY9" s="72"/>
      <c r="AZ9" s="72"/>
      <c r="BA9" s="72"/>
      <c r="BB9" s="72" t="s">
        <v>18</v>
      </c>
      <c r="BC9" s="72"/>
      <c r="BD9" s="72"/>
      <c r="BE9" s="72"/>
      <c r="BF9" s="72"/>
      <c r="BG9" s="72"/>
      <c r="BH9" s="72"/>
      <c r="BI9" s="72"/>
      <c r="BJ9" s="3"/>
      <c r="BK9" s="3"/>
      <c r="BL9" s="64" t="s">
        <v>19</v>
      </c>
      <c r="BM9" s="65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6" t="str">
        <f>データ!$N$6</f>
        <v>-</v>
      </c>
      <c r="C10" s="66"/>
      <c r="D10" s="66"/>
      <c r="E10" s="66"/>
      <c r="F10" s="66"/>
      <c r="G10" s="66"/>
      <c r="H10" s="66"/>
      <c r="I10" s="66" t="str">
        <f>データ!$O$6</f>
        <v>該当数値なし</v>
      </c>
      <c r="J10" s="66"/>
      <c r="K10" s="66"/>
      <c r="L10" s="66"/>
      <c r="M10" s="66"/>
      <c r="N10" s="66"/>
      <c r="O10" s="66"/>
      <c r="P10" s="66">
        <f>データ!$P$6</f>
        <v>100</v>
      </c>
      <c r="Q10" s="66"/>
      <c r="R10" s="66"/>
      <c r="S10" s="66"/>
      <c r="T10" s="66"/>
      <c r="U10" s="66"/>
      <c r="V10" s="66"/>
      <c r="W10" s="67">
        <f>データ!$Q$6</f>
        <v>2893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データ!$U$6</f>
        <v>64</v>
      </c>
      <c r="AM10" s="67"/>
      <c r="AN10" s="67"/>
      <c r="AO10" s="67"/>
      <c r="AP10" s="67"/>
      <c r="AQ10" s="67"/>
      <c r="AR10" s="67"/>
      <c r="AS10" s="67"/>
      <c r="AT10" s="66">
        <f>データ!$V$6</f>
        <v>6.71</v>
      </c>
      <c r="AU10" s="66"/>
      <c r="AV10" s="66"/>
      <c r="AW10" s="66"/>
      <c r="AX10" s="66"/>
      <c r="AY10" s="66"/>
      <c r="AZ10" s="66"/>
      <c r="BA10" s="66"/>
      <c r="BB10" s="66">
        <f>データ!$W$6</f>
        <v>9.5399999999999991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21</v>
      </c>
      <c r="BM10" s="69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0" t="s">
        <v>113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3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5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0" t="s">
        <v>114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3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5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0" t="s">
        <v>115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【76.03】</v>
      </c>
      <c r="F85" s="27" t="s">
        <v>41</v>
      </c>
      <c r="G85" s="27" t="s">
        <v>41</v>
      </c>
      <c r="H85" s="27" t="str">
        <f>データ!BO6</f>
        <v>【1,084.05】</v>
      </c>
      <c r="I85" s="27" t="str">
        <f>データ!BZ6</f>
        <v>【53.46】</v>
      </c>
      <c r="J85" s="27" t="str">
        <f>データ!CK6</f>
        <v>【300.47】</v>
      </c>
      <c r="K85" s="27" t="str">
        <f>データ!CV6</f>
        <v>【54.90】</v>
      </c>
      <c r="L85" s="27" t="str">
        <f>データ!DG6</f>
        <v>【73.31】</v>
      </c>
      <c r="M85" s="27" t="s">
        <v>41</v>
      </c>
      <c r="N85" s="27" t="s">
        <v>41</v>
      </c>
      <c r="O85" s="27" t="str">
        <f>データ!EN6</f>
        <v>【0.56】</v>
      </c>
    </row>
  </sheetData>
  <sheetProtection algorithmName="SHA-512" hashValue="i0VjOUnXWuvK+5oouL9M/82beMOFDCkIRg6CAf5xPvHhHE5L4SL6BzGGil01HEQNJY36TT0eAN2IHmmYf/XSmw==" saltValue="DbvOfm9+vWwudlGkjp67MA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42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43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44</v>
      </c>
      <c r="B3" s="30" t="s">
        <v>45</v>
      </c>
      <c r="C3" s="30" t="s">
        <v>46</v>
      </c>
      <c r="D3" s="30" t="s">
        <v>47</v>
      </c>
      <c r="E3" s="30" t="s">
        <v>48</v>
      </c>
      <c r="F3" s="30" t="s">
        <v>49</v>
      </c>
      <c r="G3" s="30" t="s">
        <v>50</v>
      </c>
      <c r="H3" s="77" t="s">
        <v>51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52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53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15">
      <c r="A4" s="29" t="s">
        <v>54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55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56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57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58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59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60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61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62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63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64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65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15">
      <c r="A5" s="29" t="s">
        <v>66</v>
      </c>
      <c r="B5" s="32"/>
      <c r="C5" s="32"/>
      <c r="D5" s="32"/>
      <c r="E5" s="32"/>
      <c r="F5" s="32"/>
      <c r="G5" s="32"/>
      <c r="H5" s="33" t="s">
        <v>67</v>
      </c>
      <c r="I5" s="33" t="s">
        <v>68</v>
      </c>
      <c r="J5" s="33" t="s">
        <v>69</v>
      </c>
      <c r="K5" s="33" t="s">
        <v>70</v>
      </c>
      <c r="L5" s="33" t="s">
        <v>71</v>
      </c>
      <c r="M5" s="33" t="s">
        <v>72</v>
      </c>
      <c r="N5" s="33" t="s">
        <v>73</v>
      </c>
      <c r="O5" s="33" t="s">
        <v>74</v>
      </c>
      <c r="P5" s="33" t="s">
        <v>75</v>
      </c>
      <c r="Q5" s="33" t="s">
        <v>76</v>
      </c>
      <c r="R5" s="33" t="s">
        <v>77</v>
      </c>
      <c r="S5" s="33" t="s">
        <v>78</v>
      </c>
      <c r="T5" s="33" t="s">
        <v>79</v>
      </c>
      <c r="U5" s="33" t="s">
        <v>80</v>
      </c>
      <c r="V5" s="33" t="s">
        <v>81</v>
      </c>
      <c r="W5" s="33" t="s">
        <v>82</v>
      </c>
      <c r="X5" s="33" t="s">
        <v>83</v>
      </c>
      <c r="Y5" s="33" t="s">
        <v>84</v>
      </c>
      <c r="Z5" s="33" t="s">
        <v>85</v>
      </c>
      <c r="AA5" s="33" t="s">
        <v>86</v>
      </c>
      <c r="AB5" s="33" t="s">
        <v>87</v>
      </c>
      <c r="AC5" s="33" t="s">
        <v>88</v>
      </c>
      <c r="AD5" s="33" t="s">
        <v>89</v>
      </c>
      <c r="AE5" s="33" t="s">
        <v>90</v>
      </c>
      <c r="AF5" s="33" t="s">
        <v>91</v>
      </c>
      <c r="AG5" s="33" t="s">
        <v>92</v>
      </c>
      <c r="AH5" s="33" t="s">
        <v>29</v>
      </c>
      <c r="AI5" s="33" t="s">
        <v>83</v>
      </c>
      <c r="AJ5" s="33" t="s">
        <v>84</v>
      </c>
      <c r="AK5" s="33" t="s">
        <v>85</v>
      </c>
      <c r="AL5" s="33" t="s">
        <v>86</v>
      </c>
      <c r="AM5" s="33" t="s">
        <v>87</v>
      </c>
      <c r="AN5" s="33" t="s">
        <v>88</v>
      </c>
      <c r="AO5" s="33" t="s">
        <v>89</v>
      </c>
      <c r="AP5" s="33" t="s">
        <v>90</v>
      </c>
      <c r="AQ5" s="33" t="s">
        <v>91</v>
      </c>
      <c r="AR5" s="33" t="s">
        <v>92</v>
      </c>
      <c r="AS5" s="33" t="s">
        <v>93</v>
      </c>
      <c r="AT5" s="33" t="s">
        <v>83</v>
      </c>
      <c r="AU5" s="33" t="s">
        <v>84</v>
      </c>
      <c r="AV5" s="33" t="s">
        <v>85</v>
      </c>
      <c r="AW5" s="33" t="s">
        <v>86</v>
      </c>
      <c r="AX5" s="33" t="s">
        <v>87</v>
      </c>
      <c r="AY5" s="33" t="s">
        <v>88</v>
      </c>
      <c r="AZ5" s="33" t="s">
        <v>89</v>
      </c>
      <c r="BA5" s="33" t="s">
        <v>90</v>
      </c>
      <c r="BB5" s="33" t="s">
        <v>91</v>
      </c>
      <c r="BC5" s="33" t="s">
        <v>92</v>
      </c>
      <c r="BD5" s="33" t="s">
        <v>93</v>
      </c>
      <c r="BE5" s="33" t="s">
        <v>83</v>
      </c>
      <c r="BF5" s="33" t="s">
        <v>84</v>
      </c>
      <c r="BG5" s="33" t="s">
        <v>85</v>
      </c>
      <c r="BH5" s="33" t="s">
        <v>86</v>
      </c>
      <c r="BI5" s="33" t="s">
        <v>87</v>
      </c>
      <c r="BJ5" s="33" t="s">
        <v>88</v>
      </c>
      <c r="BK5" s="33" t="s">
        <v>89</v>
      </c>
      <c r="BL5" s="33" t="s">
        <v>90</v>
      </c>
      <c r="BM5" s="33" t="s">
        <v>91</v>
      </c>
      <c r="BN5" s="33" t="s">
        <v>92</v>
      </c>
      <c r="BO5" s="33" t="s">
        <v>93</v>
      </c>
      <c r="BP5" s="33" t="s">
        <v>83</v>
      </c>
      <c r="BQ5" s="33" t="s">
        <v>84</v>
      </c>
      <c r="BR5" s="33" t="s">
        <v>85</v>
      </c>
      <c r="BS5" s="33" t="s">
        <v>86</v>
      </c>
      <c r="BT5" s="33" t="s">
        <v>87</v>
      </c>
      <c r="BU5" s="33" t="s">
        <v>88</v>
      </c>
      <c r="BV5" s="33" t="s">
        <v>89</v>
      </c>
      <c r="BW5" s="33" t="s">
        <v>90</v>
      </c>
      <c r="BX5" s="33" t="s">
        <v>91</v>
      </c>
      <c r="BY5" s="33" t="s">
        <v>92</v>
      </c>
      <c r="BZ5" s="33" t="s">
        <v>93</v>
      </c>
      <c r="CA5" s="33" t="s">
        <v>83</v>
      </c>
      <c r="CB5" s="33" t="s">
        <v>84</v>
      </c>
      <c r="CC5" s="33" t="s">
        <v>85</v>
      </c>
      <c r="CD5" s="33" t="s">
        <v>86</v>
      </c>
      <c r="CE5" s="33" t="s">
        <v>87</v>
      </c>
      <c r="CF5" s="33" t="s">
        <v>88</v>
      </c>
      <c r="CG5" s="33" t="s">
        <v>89</v>
      </c>
      <c r="CH5" s="33" t="s">
        <v>90</v>
      </c>
      <c r="CI5" s="33" t="s">
        <v>91</v>
      </c>
      <c r="CJ5" s="33" t="s">
        <v>92</v>
      </c>
      <c r="CK5" s="33" t="s">
        <v>93</v>
      </c>
      <c r="CL5" s="33" t="s">
        <v>83</v>
      </c>
      <c r="CM5" s="33" t="s">
        <v>84</v>
      </c>
      <c r="CN5" s="33" t="s">
        <v>85</v>
      </c>
      <c r="CO5" s="33" t="s">
        <v>86</v>
      </c>
      <c r="CP5" s="33" t="s">
        <v>87</v>
      </c>
      <c r="CQ5" s="33" t="s">
        <v>88</v>
      </c>
      <c r="CR5" s="33" t="s">
        <v>89</v>
      </c>
      <c r="CS5" s="33" t="s">
        <v>90</v>
      </c>
      <c r="CT5" s="33" t="s">
        <v>91</v>
      </c>
      <c r="CU5" s="33" t="s">
        <v>92</v>
      </c>
      <c r="CV5" s="33" t="s">
        <v>93</v>
      </c>
      <c r="CW5" s="33" t="s">
        <v>83</v>
      </c>
      <c r="CX5" s="33" t="s">
        <v>84</v>
      </c>
      <c r="CY5" s="33" t="s">
        <v>85</v>
      </c>
      <c r="CZ5" s="33" t="s">
        <v>86</v>
      </c>
      <c r="DA5" s="33" t="s">
        <v>87</v>
      </c>
      <c r="DB5" s="33" t="s">
        <v>88</v>
      </c>
      <c r="DC5" s="33" t="s">
        <v>89</v>
      </c>
      <c r="DD5" s="33" t="s">
        <v>90</v>
      </c>
      <c r="DE5" s="33" t="s">
        <v>91</v>
      </c>
      <c r="DF5" s="33" t="s">
        <v>92</v>
      </c>
      <c r="DG5" s="33" t="s">
        <v>93</v>
      </c>
      <c r="DH5" s="33" t="s">
        <v>83</v>
      </c>
      <c r="DI5" s="33" t="s">
        <v>84</v>
      </c>
      <c r="DJ5" s="33" t="s">
        <v>85</v>
      </c>
      <c r="DK5" s="33" t="s">
        <v>86</v>
      </c>
      <c r="DL5" s="33" t="s">
        <v>87</v>
      </c>
      <c r="DM5" s="33" t="s">
        <v>88</v>
      </c>
      <c r="DN5" s="33" t="s">
        <v>89</v>
      </c>
      <c r="DO5" s="33" t="s">
        <v>90</v>
      </c>
      <c r="DP5" s="33" t="s">
        <v>91</v>
      </c>
      <c r="DQ5" s="33" t="s">
        <v>92</v>
      </c>
      <c r="DR5" s="33" t="s">
        <v>93</v>
      </c>
      <c r="DS5" s="33" t="s">
        <v>83</v>
      </c>
      <c r="DT5" s="33" t="s">
        <v>84</v>
      </c>
      <c r="DU5" s="33" t="s">
        <v>85</v>
      </c>
      <c r="DV5" s="33" t="s">
        <v>86</v>
      </c>
      <c r="DW5" s="33" t="s">
        <v>87</v>
      </c>
      <c r="DX5" s="33" t="s">
        <v>88</v>
      </c>
      <c r="DY5" s="33" t="s">
        <v>89</v>
      </c>
      <c r="DZ5" s="33" t="s">
        <v>90</v>
      </c>
      <c r="EA5" s="33" t="s">
        <v>91</v>
      </c>
      <c r="EB5" s="33" t="s">
        <v>92</v>
      </c>
      <c r="EC5" s="33" t="s">
        <v>93</v>
      </c>
      <c r="ED5" s="33" t="s">
        <v>83</v>
      </c>
      <c r="EE5" s="33" t="s">
        <v>84</v>
      </c>
      <c r="EF5" s="33" t="s">
        <v>85</v>
      </c>
      <c r="EG5" s="33" t="s">
        <v>86</v>
      </c>
      <c r="EH5" s="33" t="s">
        <v>87</v>
      </c>
      <c r="EI5" s="33" t="s">
        <v>88</v>
      </c>
      <c r="EJ5" s="33" t="s">
        <v>89</v>
      </c>
      <c r="EK5" s="33" t="s">
        <v>90</v>
      </c>
      <c r="EL5" s="33" t="s">
        <v>91</v>
      </c>
      <c r="EM5" s="33" t="s">
        <v>92</v>
      </c>
      <c r="EN5" s="33" t="s">
        <v>93</v>
      </c>
    </row>
    <row r="6" spans="1:144" s="37" customFormat="1" x14ac:dyDescent="0.15">
      <c r="A6" s="29" t="s">
        <v>94</v>
      </c>
      <c r="B6" s="34">
        <f>B7</f>
        <v>2019</v>
      </c>
      <c r="C6" s="34">
        <f t="shared" ref="C6:W6" si="3">C7</f>
        <v>152188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新潟県　五泉市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100</v>
      </c>
      <c r="Q6" s="35">
        <f t="shared" si="3"/>
        <v>2893</v>
      </c>
      <c r="R6" s="35">
        <f t="shared" si="3"/>
        <v>49746</v>
      </c>
      <c r="S6" s="35">
        <f t="shared" si="3"/>
        <v>351.91</v>
      </c>
      <c r="T6" s="35">
        <f t="shared" si="3"/>
        <v>141.36000000000001</v>
      </c>
      <c r="U6" s="35">
        <f t="shared" si="3"/>
        <v>64</v>
      </c>
      <c r="V6" s="35">
        <f t="shared" si="3"/>
        <v>6.71</v>
      </c>
      <c r="W6" s="35">
        <f t="shared" si="3"/>
        <v>9.5399999999999991</v>
      </c>
      <c r="X6" s="36">
        <f>IF(X7="",NA(),X7)</f>
        <v>132.11000000000001</v>
      </c>
      <c r="Y6" s="36">
        <f t="shared" ref="Y6:AG6" si="4">IF(Y7="",NA(),Y7)</f>
        <v>85.26</v>
      </c>
      <c r="Z6" s="36">
        <f t="shared" si="4"/>
        <v>76.84</v>
      </c>
      <c r="AA6" s="36">
        <f t="shared" si="4"/>
        <v>37.79</v>
      </c>
      <c r="AB6" s="36">
        <f t="shared" si="4"/>
        <v>30.25</v>
      </c>
      <c r="AC6" s="36">
        <f t="shared" si="4"/>
        <v>72.03</v>
      </c>
      <c r="AD6" s="36">
        <f t="shared" si="4"/>
        <v>72.11</v>
      </c>
      <c r="AE6" s="36">
        <f t="shared" si="4"/>
        <v>74.05</v>
      </c>
      <c r="AF6" s="36">
        <f t="shared" si="4"/>
        <v>73.25</v>
      </c>
      <c r="AG6" s="36">
        <f t="shared" si="4"/>
        <v>75.06</v>
      </c>
      <c r="AH6" s="35" t="str">
        <f>IF(AH7="","",IF(AH7="-","【-】","【"&amp;SUBSTITUTE(TEXT(AH7,"#,##0.00"),"-","△")&amp;"】"))</f>
        <v>【76.03】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7878.41</v>
      </c>
      <c r="BF6" s="36">
        <f t="shared" ref="BF6:BN6" si="7">IF(BF7="",NA(),BF7)</f>
        <v>9009.11</v>
      </c>
      <c r="BG6" s="36">
        <f t="shared" si="7"/>
        <v>9364.9500000000007</v>
      </c>
      <c r="BH6" s="36">
        <f t="shared" si="7"/>
        <v>9954.4500000000007</v>
      </c>
      <c r="BI6" s="36">
        <f t="shared" si="7"/>
        <v>8036.6</v>
      </c>
      <c r="BJ6" s="36">
        <f t="shared" si="7"/>
        <v>1510.14</v>
      </c>
      <c r="BK6" s="36">
        <f t="shared" si="7"/>
        <v>1595.62</v>
      </c>
      <c r="BL6" s="36">
        <f t="shared" si="7"/>
        <v>1302.33</v>
      </c>
      <c r="BM6" s="36">
        <f t="shared" si="7"/>
        <v>1274.21</v>
      </c>
      <c r="BN6" s="36">
        <f t="shared" si="7"/>
        <v>1183.92</v>
      </c>
      <c r="BO6" s="35" t="str">
        <f>IF(BO7="","",IF(BO7="-","【-】","【"&amp;SUBSTITUTE(TEXT(BO7,"#,##0.00"),"-","△")&amp;"】"))</f>
        <v>【1,084.05】</v>
      </c>
      <c r="BP6" s="36">
        <f>IF(BP7="",NA(),BP7)</f>
        <v>42.46</v>
      </c>
      <c r="BQ6" s="36">
        <f t="shared" ref="BQ6:BY6" si="8">IF(BQ7="",NA(),BQ7)</f>
        <v>34.06</v>
      </c>
      <c r="BR6" s="36">
        <f t="shared" si="8"/>
        <v>32.369999999999997</v>
      </c>
      <c r="BS6" s="36">
        <f t="shared" si="8"/>
        <v>22.72</v>
      </c>
      <c r="BT6" s="36">
        <f t="shared" si="8"/>
        <v>8.14</v>
      </c>
      <c r="BU6" s="36">
        <f t="shared" si="8"/>
        <v>22.67</v>
      </c>
      <c r="BV6" s="36">
        <f t="shared" si="8"/>
        <v>37.92</v>
      </c>
      <c r="BW6" s="36">
        <f t="shared" si="8"/>
        <v>40.89</v>
      </c>
      <c r="BX6" s="36">
        <f t="shared" si="8"/>
        <v>41.25</v>
      </c>
      <c r="BY6" s="36">
        <f t="shared" si="8"/>
        <v>42.5</v>
      </c>
      <c r="BZ6" s="35" t="str">
        <f>IF(BZ7="","",IF(BZ7="-","【-】","【"&amp;SUBSTITUTE(TEXT(BZ7,"#,##0.00"),"-","△")&amp;"】"))</f>
        <v>【53.46】</v>
      </c>
      <c r="CA6" s="36">
        <f>IF(CA7="",NA(),CA7)</f>
        <v>308.77999999999997</v>
      </c>
      <c r="CB6" s="36">
        <f t="shared" ref="CB6:CJ6" si="9">IF(CB7="",NA(),CB7)</f>
        <v>415.84</v>
      </c>
      <c r="CC6" s="36">
        <f t="shared" si="9"/>
        <v>437.97</v>
      </c>
      <c r="CD6" s="36">
        <f t="shared" si="9"/>
        <v>585.92999999999995</v>
      </c>
      <c r="CE6" s="36">
        <f t="shared" si="9"/>
        <v>5761.96</v>
      </c>
      <c r="CF6" s="36">
        <f t="shared" si="9"/>
        <v>789.62</v>
      </c>
      <c r="CG6" s="36">
        <f t="shared" si="9"/>
        <v>423.18</v>
      </c>
      <c r="CH6" s="36">
        <f t="shared" si="9"/>
        <v>383.2</v>
      </c>
      <c r="CI6" s="36">
        <f t="shared" si="9"/>
        <v>383.25</v>
      </c>
      <c r="CJ6" s="36">
        <f t="shared" si="9"/>
        <v>377.72</v>
      </c>
      <c r="CK6" s="35" t="str">
        <f>IF(CK7="","",IF(CK7="-","【-】","【"&amp;SUBSTITUTE(TEXT(CK7,"#,##0.00"),"-","△")&amp;"】"))</f>
        <v>【300.47】</v>
      </c>
      <c r="CL6" s="36">
        <f>IF(CL7="",NA(),CL7)</f>
        <v>66.31</v>
      </c>
      <c r="CM6" s="36">
        <f t="shared" ref="CM6:CU6" si="10">IF(CM7="",NA(),CM7)</f>
        <v>59.72</v>
      </c>
      <c r="CN6" s="36">
        <f t="shared" si="10"/>
        <v>55.18</v>
      </c>
      <c r="CO6" s="36">
        <f t="shared" si="10"/>
        <v>52.88</v>
      </c>
      <c r="CP6" s="36">
        <f t="shared" si="10"/>
        <v>85.34</v>
      </c>
      <c r="CQ6" s="36">
        <f t="shared" si="10"/>
        <v>48.7</v>
      </c>
      <c r="CR6" s="36">
        <f t="shared" si="10"/>
        <v>46.9</v>
      </c>
      <c r="CS6" s="36">
        <f t="shared" si="10"/>
        <v>47.95</v>
      </c>
      <c r="CT6" s="36">
        <f t="shared" si="10"/>
        <v>48.26</v>
      </c>
      <c r="CU6" s="36">
        <f t="shared" si="10"/>
        <v>48.01</v>
      </c>
      <c r="CV6" s="35" t="str">
        <f>IF(CV7="","",IF(CV7="-","【-】","【"&amp;SUBSTITUTE(TEXT(CV7,"#,##0.00"),"-","△")&amp;"】"))</f>
        <v>【54.90】</v>
      </c>
      <c r="CW6" s="36">
        <f>IF(CW7="",NA(),CW7)</f>
        <v>68.52</v>
      </c>
      <c r="CX6" s="36">
        <f t="shared" ref="CX6:DF6" si="11">IF(CX7="",NA(),CX7)</f>
        <v>74.05</v>
      </c>
      <c r="CY6" s="36">
        <f t="shared" si="11"/>
        <v>81.41</v>
      </c>
      <c r="CZ6" s="36">
        <f t="shared" si="11"/>
        <v>82.64</v>
      </c>
      <c r="DA6" s="36">
        <f t="shared" si="11"/>
        <v>76.84</v>
      </c>
      <c r="DB6" s="36">
        <f t="shared" si="11"/>
        <v>74.959999999999994</v>
      </c>
      <c r="DC6" s="36">
        <f t="shared" si="11"/>
        <v>74.63</v>
      </c>
      <c r="DD6" s="36">
        <f t="shared" si="11"/>
        <v>74.900000000000006</v>
      </c>
      <c r="DE6" s="36">
        <f t="shared" si="11"/>
        <v>72.72</v>
      </c>
      <c r="DF6" s="36">
        <f t="shared" si="11"/>
        <v>72.75</v>
      </c>
      <c r="DG6" s="35" t="str">
        <f>IF(DG7="","",IF(DG7="-","【-】","【"&amp;SUBSTITUTE(TEXT(DG7,"#,##0.00"),"-","△")&amp;"】"))</f>
        <v>【73.31】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10.16</v>
      </c>
      <c r="EE6" s="36">
        <f t="shared" ref="EE6:EM6" si="14">IF(EE7="",NA(),EE7)</f>
        <v>3.84</v>
      </c>
      <c r="EF6" s="36">
        <f t="shared" si="14"/>
        <v>0.51</v>
      </c>
      <c r="EG6" s="36">
        <f t="shared" si="14"/>
        <v>4.5599999999999996</v>
      </c>
      <c r="EH6" s="35">
        <f t="shared" si="14"/>
        <v>0</v>
      </c>
      <c r="EI6" s="36">
        <f t="shared" si="14"/>
        <v>1.26</v>
      </c>
      <c r="EJ6" s="36">
        <f t="shared" si="14"/>
        <v>0.78</v>
      </c>
      <c r="EK6" s="36">
        <f t="shared" si="14"/>
        <v>0.56999999999999995</v>
      </c>
      <c r="EL6" s="36">
        <f t="shared" si="14"/>
        <v>0.62</v>
      </c>
      <c r="EM6" s="36">
        <f t="shared" si="14"/>
        <v>0.39</v>
      </c>
      <c r="EN6" s="35" t="str">
        <f>IF(EN7="","",IF(EN7="-","【-】","【"&amp;SUBSTITUTE(TEXT(EN7,"#,##0.00"),"-","△")&amp;"】"))</f>
        <v>【0.56】</v>
      </c>
    </row>
    <row r="7" spans="1:144" s="37" customFormat="1" x14ac:dyDescent="0.15">
      <c r="A7" s="29"/>
      <c r="B7" s="38">
        <v>2019</v>
      </c>
      <c r="C7" s="38">
        <v>152188</v>
      </c>
      <c r="D7" s="38">
        <v>47</v>
      </c>
      <c r="E7" s="38">
        <v>1</v>
      </c>
      <c r="F7" s="38">
        <v>0</v>
      </c>
      <c r="G7" s="38">
        <v>0</v>
      </c>
      <c r="H7" s="38" t="s">
        <v>95</v>
      </c>
      <c r="I7" s="38" t="s">
        <v>96</v>
      </c>
      <c r="J7" s="38" t="s">
        <v>97</v>
      </c>
      <c r="K7" s="38" t="s">
        <v>98</v>
      </c>
      <c r="L7" s="38" t="s">
        <v>99</v>
      </c>
      <c r="M7" s="38" t="s">
        <v>100</v>
      </c>
      <c r="N7" s="39" t="s">
        <v>101</v>
      </c>
      <c r="O7" s="39" t="s">
        <v>102</v>
      </c>
      <c r="P7" s="39">
        <v>100</v>
      </c>
      <c r="Q7" s="39">
        <v>2893</v>
      </c>
      <c r="R7" s="39">
        <v>49746</v>
      </c>
      <c r="S7" s="39">
        <v>351.91</v>
      </c>
      <c r="T7" s="39">
        <v>141.36000000000001</v>
      </c>
      <c r="U7" s="39">
        <v>64</v>
      </c>
      <c r="V7" s="39">
        <v>6.71</v>
      </c>
      <c r="W7" s="39">
        <v>9.5399999999999991</v>
      </c>
      <c r="X7" s="39">
        <v>132.11000000000001</v>
      </c>
      <c r="Y7" s="39">
        <v>85.26</v>
      </c>
      <c r="Z7" s="39">
        <v>76.84</v>
      </c>
      <c r="AA7" s="39">
        <v>37.79</v>
      </c>
      <c r="AB7" s="39">
        <v>30.25</v>
      </c>
      <c r="AC7" s="39">
        <v>72.03</v>
      </c>
      <c r="AD7" s="39">
        <v>72.11</v>
      </c>
      <c r="AE7" s="39">
        <v>74.05</v>
      </c>
      <c r="AF7" s="39">
        <v>73.25</v>
      </c>
      <c r="AG7" s="39">
        <v>75.06</v>
      </c>
      <c r="AH7" s="39">
        <v>76.03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7878.41</v>
      </c>
      <c r="BF7" s="39">
        <v>9009.11</v>
      </c>
      <c r="BG7" s="39">
        <v>9364.9500000000007</v>
      </c>
      <c r="BH7" s="39">
        <v>9954.4500000000007</v>
      </c>
      <c r="BI7" s="39">
        <v>8036.6</v>
      </c>
      <c r="BJ7" s="39">
        <v>1510.14</v>
      </c>
      <c r="BK7" s="39">
        <v>1595.62</v>
      </c>
      <c r="BL7" s="39">
        <v>1302.33</v>
      </c>
      <c r="BM7" s="39">
        <v>1274.21</v>
      </c>
      <c r="BN7" s="39">
        <v>1183.92</v>
      </c>
      <c r="BO7" s="39">
        <v>1084.05</v>
      </c>
      <c r="BP7" s="39">
        <v>42.46</v>
      </c>
      <c r="BQ7" s="39">
        <v>34.06</v>
      </c>
      <c r="BR7" s="39">
        <v>32.369999999999997</v>
      </c>
      <c r="BS7" s="39">
        <v>22.72</v>
      </c>
      <c r="BT7" s="39">
        <v>8.14</v>
      </c>
      <c r="BU7" s="39">
        <v>22.67</v>
      </c>
      <c r="BV7" s="39">
        <v>37.92</v>
      </c>
      <c r="BW7" s="39">
        <v>40.89</v>
      </c>
      <c r="BX7" s="39">
        <v>41.25</v>
      </c>
      <c r="BY7" s="39">
        <v>42.5</v>
      </c>
      <c r="BZ7" s="39">
        <v>53.46</v>
      </c>
      <c r="CA7" s="39">
        <v>308.77999999999997</v>
      </c>
      <c r="CB7" s="39">
        <v>415.84</v>
      </c>
      <c r="CC7" s="39">
        <v>437.97</v>
      </c>
      <c r="CD7" s="39">
        <v>585.92999999999995</v>
      </c>
      <c r="CE7" s="39">
        <v>5761.96</v>
      </c>
      <c r="CF7" s="39">
        <v>789.62</v>
      </c>
      <c r="CG7" s="39">
        <v>423.18</v>
      </c>
      <c r="CH7" s="39">
        <v>383.2</v>
      </c>
      <c r="CI7" s="39">
        <v>383.25</v>
      </c>
      <c r="CJ7" s="39">
        <v>377.72</v>
      </c>
      <c r="CK7" s="39">
        <v>300.47000000000003</v>
      </c>
      <c r="CL7" s="39">
        <v>66.31</v>
      </c>
      <c r="CM7" s="39">
        <v>59.72</v>
      </c>
      <c r="CN7" s="39">
        <v>55.18</v>
      </c>
      <c r="CO7" s="39">
        <v>52.88</v>
      </c>
      <c r="CP7" s="39">
        <v>85.34</v>
      </c>
      <c r="CQ7" s="39">
        <v>48.7</v>
      </c>
      <c r="CR7" s="39">
        <v>46.9</v>
      </c>
      <c r="CS7" s="39">
        <v>47.95</v>
      </c>
      <c r="CT7" s="39">
        <v>48.26</v>
      </c>
      <c r="CU7" s="39">
        <v>48.01</v>
      </c>
      <c r="CV7" s="39">
        <v>54.9</v>
      </c>
      <c r="CW7" s="39">
        <v>68.52</v>
      </c>
      <c r="CX7" s="39">
        <v>74.05</v>
      </c>
      <c r="CY7" s="39">
        <v>81.41</v>
      </c>
      <c r="CZ7" s="39">
        <v>82.64</v>
      </c>
      <c r="DA7" s="39">
        <v>76.84</v>
      </c>
      <c r="DB7" s="39">
        <v>74.959999999999994</v>
      </c>
      <c r="DC7" s="39">
        <v>74.63</v>
      </c>
      <c r="DD7" s="39">
        <v>74.900000000000006</v>
      </c>
      <c r="DE7" s="39">
        <v>72.72</v>
      </c>
      <c r="DF7" s="39">
        <v>72.75</v>
      </c>
      <c r="DG7" s="39">
        <v>73.31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10.16</v>
      </c>
      <c r="EE7" s="39">
        <v>3.84</v>
      </c>
      <c r="EF7" s="39">
        <v>0.51</v>
      </c>
      <c r="EG7" s="39">
        <v>4.5599999999999996</v>
      </c>
      <c r="EH7" s="39">
        <v>0</v>
      </c>
      <c r="EI7" s="39">
        <v>1.26</v>
      </c>
      <c r="EJ7" s="39">
        <v>0.78</v>
      </c>
      <c r="EK7" s="39">
        <v>0.56999999999999995</v>
      </c>
      <c r="EL7" s="39">
        <v>0.62</v>
      </c>
      <c r="EM7" s="39">
        <v>0.39</v>
      </c>
      <c r="EN7" s="39">
        <v>0.56000000000000005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103</v>
      </c>
      <c r="C9" s="41" t="s">
        <v>104</v>
      </c>
      <c r="D9" s="41" t="s">
        <v>105</v>
      </c>
      <c r="E9" s="41" t="s">
        <v>106</v>
      </c>
      <c r="F9" s="41" t="s">
        <v>107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45</v>
      </c>
      <c r="B10" s="42">
        <f t="shared" ref="B10:E10" si="15">DATEVALUE($B7+12-B11&amp;"/1/"&amp;B12)</f>
        <v>46388</v>
      </c>
      <c r="C10" s="42">
        <f t="shared" si="15"/>
        <v>46753</v>
      </c>
      <c r="D10" s="42">
        <f t="shared" si="15"/>
        <v>47119</v>
      </c>
      <c r="E10" s="42">
        <f t="shared" si="15"/>
        <v>47484</v>
      </c>
      <c r="F10" s="43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4" x14ac:dyDescent="0.15">
      <c r="B13" t="s">
        <v>110</v>
      </c>
      <c r="C13" t="s">
        <v>110</v>
      </c>
      <c r="D13" t="s">
        <v>110</v>
      </c>
      <c r="E13" t="s">
        <v>110</v>
      </c>
      <c r="F13" t="s">
        <v>111</v>
      </c>
      <c r="G13" t="s">
        <v>112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2021-01-21T08:43:00Z</cp:lastPrinted>
  <dcterms:created xsi:type="dcterms:W3CDTF">2020-12-04T02:19:51Z</dcterms:created>
  <dcterms:modified xsi:type="dcterms:W3CDTF">2021-01-22T02:55:48Z</dcterms:modified>
  <cp:category/>
</cp:coreProperties>
</file>