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E:\Users\jws17163\Desktop\06　経営戦略関係\03　経営比較表・分析表（五泉市）\R3.1.14照会（R１経営比較分析表の分析）\14五泉市(47下水道)\"/>
    </mc:Choice>
  </mc:AlternateContent>
  <xr:revisionPtr revIDLastSave="0" documentId="13_ncr:1_{8BA40916-CE55-4EE5-B1AD-D47911BE2349}" xr6:coauthVersionLast="44" xr6:coauthVersionMax="44" xr10:uidLastSave="{00000000-0000-0000-0000-000000000000}"/>
  <workbookProtection workbookAlgorithmName="SHA-512" workbookHashValue="UYtv60FijhUwITP6I2SUodSm+0d4+tLsx4Ys+snc45dQGuJOiENz3c5irV+PVL5q5f2XAscece9Op3vOQGdGow==" workbookSaltValue="h7MmQKQgbRlc+L36qUyDoQ==" workbookSpinCount="100000" lockStructure="1"/>
  <bookViews>
    <workbookView xWindow="-120" yWindow="-120" windowWidth="20730" windowHeight="1131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W10" i="4"/>
  <c r="BB8" i="4"/>
  <c r="AT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<sst xmlns="http://schemas.openxmlformats.org/spreadsheetml/2006/main" count="241" uniqueCount="121">
  <si>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</si>
  <si>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</si>
  <si>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</si>
  <si>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</si>
  <si>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</si>
  <si>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</si>
  <si>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</si>
  <si>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</si>
  <si>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</si>
  <si>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</si>
  <si>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</si>
  <si>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</si>
  <si>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</si>
  <si>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</si>
  <si>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</si>
  <si>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</si>
  <si>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</si>
  <si>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</si>
  <si>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</si>
  <si>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</si>
  <si>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</si>
  <si>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</si>
  <si>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</si>
  <si>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</si>
  <si>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</si>
  <si>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</si>
  <si>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</si>
  <si>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</si>
  <si>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</si>
  <si>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</si>
  <si>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</si>
  <si>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</si>
  <si>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</si>
  <si>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</si>
  <si>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</si>
  <si>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</si>
  <si>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</si>
  <si>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</si>
  <si>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</si>
  <si>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</si>
  <si>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</si>
  <si>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</si>
  <si>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</si>
  <si>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</si>
  <si>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</si>
  <si>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</si>
  <si>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</si>
  <si>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</si>
  <si>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</si>
  <si>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</si>
  <si>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</si>
  <si>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</si>
  <si>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</si>
  <si>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</si>
  <si>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</si>
  <si>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</si>
  <si>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</si>
  <si>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</si>
  <si>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</si>
  <si>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</si>
  <si>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</si>
  <si>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</si>
  <si>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</si>
  <si>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</si>
  <si>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</si>
  <si>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</si>
  <si>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</si>
  <si>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</si>
  <si>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</si>
  <si>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</si>
  <si>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</si>
  <si>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</si>
  <si>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</si>
  <si>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</si>
  <si>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</si>
  <si>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</si>
  <si>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</si>
  <si>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</si>
  <si>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</si>
  <si>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</si>
  <si>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</si>
  <si>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</si>
  <si>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</si>
  <si>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</si>
  <si>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</si>
  <si>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</si>
  <si>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</si>
  <si>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</si>
  <si>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</si>
  <si>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</si>
  <si>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</si>
  <si>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</si>
  <si>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</si>
  <si>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</si>
  <si>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</si>
  <si>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</si>
  <si>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</si>
  <si>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</si>
  <si>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五泉市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</si>
  <si>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</si>
  <si>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</si>
  <si>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</si>
  <si>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</si>
  <si>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</si>
  <si>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</si>
  <si>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</si>
  <si>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</si>
  <si>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</si>
  <si>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</si>
  <si>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</si>
  <si>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</si>
  <si>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</si>
  <si>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</si>
  <si>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</si>
  <si>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</si>
  <si>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</si>
  <si>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</si>
  <si>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</si>
  <si>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管渠等施設については法定耐用年数から見て経過年数が短いこともあり、現時点では老朽化対策は緊急の課題ではありません。
　今後は将来的な老朽化対策のため、ストックマネジメント計画に基づき適切な資産管理を行うことが必要です。</t>
    <phoneticPr fontId="4"/>
  </si>
  <si>
    <t>　認可区域の整備は完了し新規投資の必要が無いため、収益的収支比率は地方債償還金が減少することにより、比率の改善が見込まれます。
　しかし、企業債残高対事業規模比率や水洗化率については類似団体と比較して低い水準で推移しており、下水道経営は厳しい状況となっています。
　今後、投資は抑制されますが、人口減少等による下水道使用料収入の減少が見込まれます。
　したがって、下水道施設の維持管理と計画的な更新を図るため、継続的に効率化・健全化に取り組まなければなりません。
　また、令和2年4月に地方公営企業法の全部適用を行うため、経営状況を把握し、改善に努めます。</t>
    <rPh sb="236" eb="238">
      <t>レイワ</t>
    </rPh>
    <rPh sb="261" eb="263">
      <t>ケイエイ</t>
    </rPh>
    <rPh sb="263" eb="265">
      <t>ジョウキョウ</t>
    </rPh>
    <rPh sb="266" eb="268">
      <t>ハアク</t>
    </rPh>
    <rPh sb="270" eb="272">
      <t>カイゼン</t>
    </rPh>
    <rPh sb="273" eb="274">
      <t>ツト</t>
    </rPh>
    <phoneticPr fontId="4"/>
  </si>
  <si>
    <t>①収益的収支比率
　料金収入と比較して維持管理費や地方債償還額が大きいことから、収益的収支率が低い状況となっています。H28年度で事業がほぼ完了したため、今後は地方債償還金が減少し、比率の改善が見込まれます。
④企業債残高対事業規模比率
　企業債の償還に伴い、企業債残高対事業規模比率は減少傾向にあります。平成28年度で事業がほぼ完了したことにより、比率は類似団体を下回りました。
⑤経費回収率
　類似団体の平均値より高い水準となっています。今後も維持管理経費を削減し、接続率の向上に努める必要があります。
⑥汚水処理原価
　1㎥の汚水を処理するのにかかる費用を算出し、実際の使用水量に応じた1㎥当たりの収益を比較することによって、原価回収の状況が把握できます。
　汚水処理費の減少により、類似団体平均値を下回る数値となっています。
⑧水洗化率
　下水道接続率は微増していますが、類似団体と比較すると低い状況にあり、投資効果が十分に発揮されていません。水洗化率向上により一層取り組む必要があります。</t>
    <rPh sb="192" eb="194">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</si>
</sst>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0"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B6-454E-941A-DDEA56E61F7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9DB6-454E-941A-DDEA56E61F7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A7-4E7C-A84D-7DA58047387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A6A7-4E7C-A84D-7DA58047387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65.38</c:v>
                </c:pt>
                <c:pt idx="1">
                  <c:v>66.540000000000006</c:v>
                </c:pt>
                <c:pt idx="2">
                  <c:v>67.260000000000005</c:v>
                </c:pt>
                <c:pt idx="3">
                  <c:v>67.42</c:v>
                </c:pt>
                <c:pt idx="4">
                  <c:v>69.27</c:v>
                </c:pt>
              </c:numCache>
            </c:numRef>
          </c:val>
          <c:extLst>
            <c:ext xmlns:c16="http://schemas.microsoft.com/office/drawing/2014/chart" uri="{C3380CC4-5D6E-409C-BE32-E72D297353CC}">
              <c16:uniqueId val="{00000000-7D7C-4D2A-8D2F-6ABC75A49F2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7D7C-4D2A-8D2F-6ABC75A49F2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66.64</c:v>
                </c:pt>
                <c:pt idx="1">
                  <c:v>70.97</c:v>
                </c:pt>
                <c:pt idx="2">
                  <c:v>69.75</c:v>
                </c:pt>
                <c:pt idx="3">
                  <c:v>73.87</c:v>
                </c:pt>
                <c:pt idx="4">
                  <c:v>64.459999999999994</c:v>
                </c:pt>
              </c:numCache>
            </c:numRef>
          </c:val>
          <c:extLst>
            <c:ext xmlns:c16="http://schemas.microsoft.com/office/drawing/2014/chart" uri="{C3380CC4-5D6E-409C-BE32-E72D297353CC}">
              <c16:uniqueId val="{00000000-9CFF-4F72-AD59-0CF7AE89C9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FF-4F72-AD59-0CF7AE89C9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5B-4087-BE09-0A0EE66E7D7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5B-4087-BE09-0A0EE66E7D7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52-4100-B0B9-46A28666BEA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52-4100-B0B9-46A28666BEA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07-4DFE-8639-72C5E324CA8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07-4DFE-8639-72C5E324CA8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2A-42CB-8F2F-682E9C08820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2A-42CB-8F2F-682E9C08820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3494.9</c:v>
                </c:pt>
                <c:pt idx="1">
                  <c:v>1391.02</c:v>
                </c:pt>
                <c:pt idx="2">
                  <c:v>988.52</c:v>
                </c:pt>
                <c:pt idx="3">
                  <c:v>1085.02</c:v>
                </c:pt>
                <c:pt idx="4">
                  <c:v>1047.19</c:v>
                </c:pt>
              </c:numCache>
            </c:numRef>
          </c:val>
          <c:extLst>
            <c:ext xmlns:c16="http://schemas.microsoft.com/office/drawing/2014/chart" uri="{C3380CC4-5D6E-409C-BE32-E72D297353CC}">
              <c16:uniqueId val="{00000000-4B03-4951-8C38-B2096E4BB46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4B03-4951-8C38-B2096E4BB46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65.69</c:v>
                </c:pt>
                <c:pt idx="1">
                  <c:v>67.03</c:v>
                </c:pt>
                <c:pt idx="2">
                  <c:v>68.8</c:v>
                </c:pt>
                <c:pt idx="3">
                  <c:v>72.09</c:v>
                </c:pt>
                <c:pt idx="4">
                  <c:v>82.49</c:v>
                </c:pt>
              </c:numCache>
            </c:numRef>
          </c:val>
          <c:extLst>
            <c:ext xmlns:c16="http://schemas.microsoft.com/office/drawing/2014/chart" uri="{C3380CC4-5D6E-409C-BE32-E72D297353CC}">
              <c16:uniqueId val="{00000000-79B8-4EE9-9B72-9BEFED66DA5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79B8-4EE9-9B72-9BEFED66DA5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237.25</c:v>
                </c:pt>
                <c:pt idx="1">
                  <c:v>230.24</c:v>
                </c:pt>
                <c:pt idx="2">
                  <c:v>222.87</c:v>
                </c:pt>
                <c:pt idx="3">
                  <c:v>212.69</c:v>
                </c:pt>
                <c:pt idx="4">
                  <c:v>175.14</c:v>
                </c:pt>
              </c:numCache>
            </c:numRef>
          </c:val>
          <c:extLst>
            <c:ext xmlns:c16="http://schemas.microsoft.com/office/drawing/2014/chart" uri="{C3380CC4-5D6E-409C-BE32-E72D297353CC}">
              <c16:uniqueId val="{00000000-B9C6-4852-9F39-E13AB42D11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B9C6-4852-9F39-E13AB42D11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新潟県　五泉市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3"/>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tr">
        <f>データ!$M$6</f>
        <v>非設置</v>
      </c>
      <c r="AE8" s="74"/>
      <c r="AF8" s="74"/>
      <c r="AG8" s="74"/>
      <c r="AH8" s="74"/>
      <c r="AI8" s="74"/>
      <c r="AJ8" s="74"/>
      <c r="AK8" s="3"/>
      <c r="AL8" s="70">
        <f>データ!S6</f>
        <v>49746</v>
      </c>
      <c r="AM8" s="70"/>
      <c r="AN8" s="70"/>
      <c r="AO8" s="70"/>
      <c r="AP8" s="70"/>
      <c r="AQ8" s="70"/>
      <c r="AR8" s="70"/>
      <c r="AS8" s="70"/>
      <c r="AT8" s="69">
        <f>データ!T6</f>
        <v>351.91</v>
      </c>
      <c r="AU8" s="69"/>
      <c r="AV8" s="69"/>
      <c r="AW8" s="69"/>
      <c r="AX8" s="69"/>
      <c r="AY8" s="69"/>
      <c r="AZ8" s="69"/>
      <c r="BA8" s="69"/>
      <c r="BB8" s="69">
        <f>データ!U6</f>
        <v>141.36000000000001</v>
      </c>
      <c r="BC8" s="69"/>
      <c r="BD8" s="69"/>
      <c r="BE8" s="69"/>
      <c r="BF8" s="69"/>
      <c r="BG8" s="69"/>
      <c r="BH8" s="69"/>
      <c r="BI8" s="69"/>
      <c r="BJ8" s="3"/>
      <c r="BK8" s="3"/>
      <c r="BL8" s="71" t="s">
        <v>10</v>
      </c>
      <c r="BM8" s="72"/>
      <c r="BN8" s="7" t="s">
        <v>11</v>
      </c>
      <c r="BO8" s="8"/>
      <c r="BP8" s="8"/>
      <c r="BQ8" s="8"/>
      <c r="BR8" s="8"/>
      <c r="BS8" s="8"/>
      <c r="BT8" s="8"/>
      <c r="BU8" s="8"/>
      <c r="BV8" s="8"/>
      <c r="BW8" s="8"/>
      <c r="BX8" s="8"/>
      <c r="BY8" s="9"/>
    </row>
    <row r="9" spans="1:78" ht="18.75" customHeight="1" x14ac:dyDescent="0.15">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3"/>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3"/>
      <c r="BK9" s="3"/>
      <c r="BL9" s="67" t="s">
        <v>20</v>
      </c>
      <c r="BM9" s="68"/>
      <c r="BN9" s="10" t="s">
        <v>21</v>
      </c>
      <c r="BO9" s="11"/>
      <c r="BP9" s="11"/>
      <c r="BQ9" s="11"/>
      <c r="BR9" s="11"/>
      <c r="BS9" s="11"/>
      <c r="BT9" s="11"/>
      <c r="BU9" s="11"/>
      <c r="BV9" s="11"/>
      <c r="BW9" s="11"/>
      <c r="BX9" s="11"/>
      <c r="BY9" s="12"/>
    </row>
    <row r="10" spans="1:78" ht="18.75" customHeight="1" x14ac:dyDescent="0.15">
      <c r="A10" s="2"/>
      <c r="B10" s="69" t="str">
        <f>データ!N6</f>
        <v>-</v>
      </c>
      <c r="C10" s="69"/>
      <c r="D10" s="69"/>
      <c r="E10" s="69"/>
      <c r="F10" s="69"/>
      <c r="G10" s="69"/>
      <c r="H10" s="69"/>
      <c r="I10" s="69" t="str">
        <f>データ!O6</f>
        <v>該当数値なし</v>
      </c>
      <c r="J10" s="69"/>
      <c r="K10" s="69"/>
      <c r="L10" s="69"/>
      <c r="M10" s="69"/>
      <c r="N10" s="69"/>
      <c r="O10" s="69"/>
      <c r="P10" s="69">
        <f>データ!P6</f>
        <v>2.54</v>
      </c>
      <c r="Q10" s="69"/>
      <c r="R10" s="69"/>
      <c r="S10" s="69"/>
      <c r="T10" s="69"/>
      <c r="U10" s="69"/>
      <c r="V10" s="69"/>
      <c r="W10" s="69">
        <f>データ!Q6</f>
        <v>91.74</v>
      </c>
      <c r="X10" s="69"/>
      <c r="Y10" s="69"/>
      <c r="Z10" s="69"/>
      <c r="AA10" s="69"/>
      <c r="AB10" s="69"/>
      <c r="AC10" s="69"/>
      <c r="AD10" s="70">
        <f>データ!R6</f>
        <v>2860</v>
      </c>
      <c r="AE10" s="70"/>
      <c r="AF10" s="70"/>
      <c r="AG10" s="70"/>
      <c r="AH10" s="70"/>
      <c r="AI10" s="70"/>
      <c r="AJ10" s="70"/>
      <c r="AK10" s="2"/>
      <c r="AL10" s="70">
        <f>データ!V6</f>
        <v>1256</v>
      </c>
      <c r="AM10" s="70"/>
      <c r="AN10" s="70"/>
      <c r="AO10" s="70"/>
      <c r="AP10" s="70"/>
      <c r="AQ10" s="70"/>
      <c r="AR10" s="70"/>
      <c r="AS10" s="70"/>
      <c r="AT10" s="69">
        <f>データ!W6</f>
        <v>0.56000000000000005</v>
      </c>
      <c r="AU10" s="69"/>
      <c r="AV10" s="69"/>
      <c r="AW10" s="69"/>
      <c r="AX10" s="69"/>
      <c r="AY10" s="69"/>
      <c r="AZ10" s="69"/>
      <c r="BA10" s="69"/>
      <c r="BB10" s="69">
        <f>データ!X6</f>
        <v>2242.86</v>
      </c>
      <c r="BC10" s="69"/>
      <c r="BD10" s="69"/>
      <c r="BE10" s="69"/>
      <c r="BF10" s="69"/>
      <c r="BG10" s="69"/>
      <c r="BH10" s="69"/>
      <c r="BI10" s="69"/>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65"/>
      <c r="BN16" s="65"/>
      <c r="BO16" s="65"/>
      <c r="BP16" s="65"/>
      <c r="BQ16" s="65"/>
      <c r="BR16" s="65"/>
      <c r="BS16" s="65"/>
      <c r="BT16" s="65"/>
      <c r="BU16" s="65"/>
      <c r="BV16" s="65"/>
      <c r="BW16" s="65"/>
      <c r="BX16" s="65"/>
      <c r="BY16" s="65"/>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65"/>
      <c r="BN17" s="65"/>
      <c r="BO17" s="65"/>
      <c r="BP17" s="65"/>
      <c r="BQ17" s="65"/>
      <c r="BR17" s="65"/>
      <c r="BS17" s="65"/>
      <c r="BT17" s="65"/>
      <c r="BU17" s="65"/>
      <c r="BV17" s="65"/>
      <c r="BW17" s="65"/>
      <c r="BX17" s="65"/>
      <c r="BY17" s="65"/>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65"/>
      <c r="BN18" s="65"/>
      <c r="BO18" s="65"/>
      <c r="BP18" s="65"/>
      <c r="BQ18" s="65"/>
      <c r="BR18" s="65"/>
      <c r="BS18" s="65"/>
      <c r="BT18" s="65"/>
      <c r="BU18" s="65"/>
      <c r="BV18" s="65"/>
      <c r="BW18" s="65"/>
      <c r="BX18" s="65"/>
      <c r="BY18" s="65"/>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65"/>
      <c r="BN19" s="65"/>
      <c r="BO19" s="65"/>
      <c r="BP19" s="65"/>
      <c r="BQ19" s="65"/>
      <c r="BR19" s="65"/>
      <c r="BS19" s="65"/>
      <c r="BT19" s="65"/>
      <c r="BU19" s="65"/>
      <c r="BV19" s="65"/>
      <c r="BW19" s="65"/>
      <c r="BX19" s="65"/>
      <c r="BY19" s="65"/>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65"/>
      <c r="BN20" s="65"/>
      <c r="BO20" s="65"/>
      <c r="BP20" s="65"/>
      <c r="BQ20" s="65"/>
      <c r="BR20" s="65"/>
      <c r="BS20" s="65"/>
      <c r="BT20" s="65"/>
      <c r="BU20" s="65"/>
      <c r="BV20" s="65"/>
      <c r="BW20" s="65"/>
      <c r="BX20" s="65"/>
      <c r="BY20" s="65"/>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65"/>
      <c r="BN21" s="65"/>
      <c r="BO21" s="65"/>
      <c r="BP21" s="65"/>
      <c r="BQ21" s="65"/>
      <c r="BR21" s="65"/>
      <c r="BS21" s="65"/>
      <c r="BT21" s="65"/>
      <c r="BU21" s="65"/>
      <c r="BV21" s="65"/>
      <c r="BW21" s="65"/>
      <c r="BX21" s="65"/>
      <c r="BY21" s="65"/>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65"/>
      <c r="BN22" s="65"/>
      <c r="BO22" s="65"/>
      <c r="BP22" s="65"/>
      <c r="BQ22" s="65"/>
      <c r="BR22" s="65"/>
      <c r="BS22" s="65"/>
      <c r="BT22" s="65"/>
      <c r="BU22" s="65"/>
      <c r="BV22" s="65"/>
      <c r="BW22" s="65"/>
      <c r="BX22" s="65"/>
      <c r="BY22" s="65"/>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65"/>
      <c r="BN23" s="65"/>
      <c r="BO23" s="65"/>
      <c r="BP23" s="65"/>
      <c r="BQ23" s="65"/>
      <c r="BR23" s="65"/>
      <c r="BS23" s="65"/>
      <c r="BT23" s="65"/>
      <c r="BU23" s="65"/>
      <c r="BV23" s="65"/>
      <c r="BW23" s="65"/>
      <c r="BX23" s="65"/>
      <c r="BY23" s="65"/>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65"/>
      <c r="BN24" s="65"/>
      <c r="BO24" s="65"/>
      <c r="BP24" s="65"/>
      <c r="BQ24" s="65"/>
      <c r="BR24" s="65"/>
      <c r="BS24" s="65"/>
      <c r="BT24" s="65"/>
      <c r="BU24" s="65"/>
      <c r="BV24" s="65"/>
      <c r="BW24" s="65"/>
      <c r="BX24" s="65"/>
      <c r="BY24" s="65"/>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65"/>
      <c r="BN25" s="65"/>
      <c r="BO25" s="65"/>
      <c r="BP25" s="65"/>
      <c r="BQ25" s="65"/>
      <c r="BR25" s="65"/>
      <c r="BS25" s="65"/>
      <c r="BT25" s="65"/>
      <c r="BU25" s="65"/>
      <c r="BV25" s="65"/>
      <c r="BW25" s="65"/>
      <c r="BX25" s="65"/>
      <c r="BY25" s="65"/>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65"/>
      <c r="BN26" s="65"/>
      <c r="BO26" s="65"/>
      <c r="BP26" s="65"/>
      <c r="BQ26" s="65"/>
      <c r="BR26" s="65"/>
      <c r="BS26" s="65"/>
      <c r="BT26" s="65"/>
      <c r="BU26" s="65"/>
      <c r="BV26" s="65"/>
      <c r="BW26" s="65"/>
      <c r="BX26" s="65"/>
      <c r="BY26" s="65"/>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65"/>
      <c r="BN27" s="65"/>
      <c r="BO27" s="65"/>
      <c r="BP27" s="65"/>
      <c r="BQ27" s="65"/>
      <c r="BR27" s="65"/>
      <c r="BS27" s="65"/>
      <c r="BT27" s="65"/>
      <c r="BU27" s="65"/>
      <c r="BV27" s="65"/>
      <c r="BW27" s="65"/>
      <c r="BX27" s="65"/>
      <c r="BY27" s="65"/>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65"/>
      <c r="BN28" s="65"/>
      <c r="BO28" s="65"/>
      <c r="BP28" s="65"/>
      <c r="BQ28" s="65"/>
      <c r="BR28" s="65"/>
      <c r="BS28" s="65"/>
      <c r="BT28" s="65"/>
      <c r="BU28" s="65"/>
      <c r="BV28" s="65"/>
      <c r="BW28" s="65"/>
      <c r="BX28" s="65"/>
      <c r="BY28" s="65"/>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65"/>
      <c r="BN29" s="65"/>
      <c r="BO29" s="65"/>
      <c r="BP29" s="65"/>
      <c r="BQ29" s="65"/>
      <c r="BR29" s="65"/>
      <c r="BS29" s="65"/>
      <c r="BT29" s="65"/>
      <c r="BU29" s="65"/>
      <c r="BV29" s="65"/>
      <c r="BW29" s="65"/>
      <c r="BX29" s="65"/>
      <c r="BY29" s="65"/>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65"/>
      <c r="BN30" s="65"/>
      <c r="BO30" s="65"/>
      <c r="BP30" s="65"/>
      <c r="BQ30" s="65"/>
      <c r="BR30" s="65"/>
      <c r="BS30" s="65"/>
      <c r="BT30" s="65"/>
      <c r="BU30" s="65"/>
      <c r="BV30" s="65"/>
      <c r="BW30" s="65"/>
      <c r="BX30" s="65"/>
      <c r="BY30" s="65"/>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65"/>
      <c r="BN31" s="65"/>
      <c r="BO31" s="65"/>
      <c r="BP31" s="65"/>
      <c r="BQ31" s="65"/>
      <c r="BR31" s="65"/>
      <c r="BS31" s="65"/>
      <c r="BT31" s="65"/>
      <c r="BU31" s="65"/>
      <c r="BV31" s="65"/>
      <c r="BW31" s="65"/>
      <c r="BX31" s="65"/>
      <c r="BY31" s="65"/>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65"/>
      <c r="BN32" s="65"/>
      <c r="BO32" s="65"/>
      <c r="BP32" s="65"/>
      <c r="BQ32" s="65"/>
      <c r="BR32" s="65"/>
      <c r="BS32" s="65"/>
      <c r="BT32" s="65"/>
      <c r="BU32" s="65"/>
      <c r="BV32" s="65"/>
      <c r="BW32" s="65"/>
      <c r="BX32" s="65"/>
      <c r="BY32" s="65"/>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65"/>
      <c r="BN33" s="65"/>
      <c r="BO33" s="65"/>
      <c r="BP33" s="65"/>
      <c r="BQ33" s="65"/>
      <c r="BR33" s="65"/>
      <c r="BS33" s="65"/>
      <c r="BT33" s="65"/>
      <c r="BU33" s="65"/>
      <c r="BV33" s="65"/>
      <c r="BW33" s="65"/>
      <c r="BX33" s="65"/>
      <c r="BY33" s="65"/>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65"/>
      <c r="BN34" s="65"/>
      <c r="BO34" s="65"/>
      <c r="BP34" s="65"/>
      <c r="BQ34" s="65"/>
      <c r="BR34" s="65"/>
      <c r="BS34" s="65"/>
      <c r="BT34" s="65"/>
      <c r="BU34" s="65"/>
      <c r="BV34" s="65"/>
      <c r="BW34" s="65"/>
      <c r="BX34" s="65"/>
      <c r="BY34" s="65"/>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65"/>
      <c r="BN35" s="65"/>
      <c r="BO35" s="65"/>
      <c r="BP35" s="65"/>
      <c r="BQ35" s="65"/>
      <c r="BR35" s="65"/>
      <c r="BS35" s="65"/>
      <c r="BT35" s="65"/>
      <c r="BU35" s="65"/>
      <c r="BV35" s="65"/>
      <c r="BW35" s="65"/>
      <c r="BX35" s="65"/>
      <c r="BY35" s="65"/>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65"/>
      <c r="BN36" s="65"/>
      <c r="BO36" s="65"/>
      <c r="BP36" s="65"/>
      <c r="BQ36" s="65"/>
      <c r="BR36" s="65"/>
      <c r="BS36" s="65"/>
      <c r="BT36" s="65"/>
      <c r="BU36" s="65"/>
      <c r="BV36" s="65"/>
      <c r="BW36" s="65"/>
      <c r="BX36" s="65"/>
      <c r="BY36" s="65"/>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65"/>
      <c r="BN37" s="65"/>
      <c r="BO37" s="65"/>
      <c r="BP37" s="65"/>
      <c r="BQ37" s="65"/>
      <c r="BR37" s="65"/>
      <c r="BS37" s="65"/>
      <c r="BT37" s="65"/>
      <c r="BU37" s="65"/>
      <c r="BV37" s="65"/>
      <c r="BW37" s="65"/>
      <c r="BX37" s="65"/>
      <c r="BY37" s="65"/>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65"/>
      <c r="BN38" s="65"/>
      <c r="BO38" s="65"/>
      <c r="BP38" s="65"/>
      <c r="BQ38" s="65"/>
      <c r="BR38" s="65"/>
      <c r="BS38" s="65"/>
      <c r="BT38" s="65"/>
      <c r="BU38" s="65"/>
      <c r="BV38" s="65"/>
      <c r="BW38" s="65"/>
      <c r="BX38" s="65"/>
      <c r="BY38" s="65"/>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65"/>
      <c r="BN39" s="65"/>
      <c r="BO39" s="65"/>
      <c r="BP39" s="65"/>
      <c r="BQ39" s="65"/>
      <c r="BR39" s="65"/>
      <c r="BS39" s="65"/>
      <c r="BT39" s="65"/>
      <c r="BU39" s="65"/>
      <c r="BV39" s="65"/>
      <c r="BW39" s="65"/>
      <c r="BX39" s="65"/>
      <c r="BY39" s="65"/>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65"/>
      <c r="BN40" s="65"/>
      <c r="BO40" s="65"/>
      <c r="BP40" s="65"/>
      <c r="BQ40" s="65"/>
      <c r="BR40" s="65"/>
      <c r="BS40" s="65"/>
      <c r="BT40" s="65"/>
      <c r="BU40" s="65"/>
      <c r="BV40" s="65"/>
      <c r="BW40" s="65"/>
      <c r="BX40" s="65"/>
      <c r="BY40" s="65"/>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65"/>
      <c r="BN41" s="65"/>
      <c r="BO41" s="65"/>
      <c r="BP41" s="65"/>
      <c r="BQ41" s="65"/>
      <c r="BR41" s="65"/>
      <c r="BS41" s="65"/>
      <c r="BT41" s="65"/>
      <c r="BU41" s="65"/>
      <c r="BV41" s="65"/>
      <c r="BW41" s="65"/>
      <c r="BX41" s="65"/>
      <c r="BY41" s="65"/>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65"/>
      <c r="BN42" s="65"/>
      <c r="BO42" s="65"/>
      <c r="BP42" s="65"/>
      <c r="BQ42" s="65"/>
      <c r="BR42" s="65"/>
      <c r="BS42" s="65"/>
      <c r="BT42" s="65"/>
      <c r="BU42" s="65"/>
      <c r="BV42" s="65"/>
      <c r="BW42" s="65"/>
      <c r="BX42" s="65"/>
      <c r="BY42" s="65"/>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65"/>
      <c r="BN43" s="65"/>
      <c r="BO43" s="65"/>
      <c r="BP43" s="65"/>
      <c r="BQ43" s="65"/>
      <c r="BR43" s="65"/>
      <c r="BS43" s="65"/>
      <c r="BT43" s="65"/>
      <c r="BU43" s="65"/>
      <c r="BV43" s="65"/>
      <c r="BW43" s="65"/>
      <c r="BX43" s="65"/>
      <c r="BY43" s="65"/>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Nu17pAyPmJyJnW6o6ysgU3+Xh3QqkuNyLE4y9Qv2oMnaZyQqn16aK13v6Mva9Gi7V4J3EGMPves4wCO8hpBXBg==" saltValue="MUgYolm6ErQzgFqm4SSOC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57</v>
      </c>
      <c r="B4" s="30"/>
      <c r="C4" s="30"/>
      <c r="D4" s="30"/>
      <c r="E4" s="30"/>
      <c r="F4" s="30"/>
      <c r="G4" s="30"/>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152188</v>
      </c>
      <c r="D6" s="33">
        <f t="shared" si="3"/>
        <v>47</v>
      </c>
      <c r="E6" s="33">
        <f t="shared" si="3"/>
        <v>17</v>
      </c>
      <c r="F6" s="33">
        <f t="shared" si="3"/>
        <v>4</v>
      </c>
      <c r="G6" s="33">
        <f t="shared" si="3"/>
        <v>0</v>
      </c>
      <c r="H6" s="33" t="str">
        <f t="shared" si="3"/>
        <v>新潟県　五泉市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2.54</v>
      </c>
      <c r="Q6" s="34">
        <f t="shared" si="3"/>
        <v>91.74</v>
      </c>
      <c r="R6" s="34">
        <f t="shared" si="3"/>
        <v>2860</v>
      </c>
      <c r="S6" s="34">
        <f t="shared" si="3"/>
        <v>49746</v>
      </c>
      <c r="T6" s="34">
        <f t="shared" si="3"/>
        <v>351.91</v>
      </c>
      <c r="U6" s="34">
        <f t="shared" si="3"/>
        <v>141.36000000000001</v>
      </c>
      <c r="V6" s="34">
        <f t="shared" si="3"/>
        <v>1256</v>
      </c>
      <c r="W6" s="34">
        <f t="shared" si="3"/>
        <v>0.56000000000000005</v>
      </c>
      <c r="X6" s="34">
        <f t="shared" si="3"/>
        <v>2242.86</v>
      </c>
      <c r="Y6" s="35">
        <f>IF(Y7="",NA(),Y7)</f>
        <v>66.64</v>
      </c>
      <c r="Z6" s="35">
        <f t="shared" ref="Z6:AH6" si="4">IF(Z7="",NA(),Z7)</f>
        <v>70.97</v>
      </c>
      <c r="AA6" s="35">
        <f t="shared" si="4"/>
        <v>69.75</v>
      </c>
      <c r="AB6" s="35">
        <f t="shared" si="4"/>
        <v>73.87</v>
      </c>
      <c r="AC6" s="35">
        <f t="shared" si="4"/>
        <v>64.459999999999994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3494.9</v>
      </c>
      <c r="BG6" s="35">
        <f t="shared" ref="BG6:BO6" si="7">IF(BG7="",NA(),BG7)</f>
        <v>1391.02</v>
      </c>
      <c r="BH6" s="35">
        <f t="shared" si="7"/>
        <v>988.52</v>
      </c>
      <c r="BI6" s="35">
        <f t="shared" si="7"/>
        <v>1085.02</v>
      </c>
      <c r="BJ6" s="35">
        <f t="shared" si="7"/>
        <v>1047.19</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65.69</v>
      </c>
      <c r="BR6" s="35">
        <f t="shared" ref="BR6:BZ6" si="8">IF(BR7="",NA(),BR7)</f>
        <v>67.03</v>
      </c>
      <c r="BS6" s="35">
        <f t="shared" si="8"/>
        <v>68.8</v>
      </c>
      <c r="BT6" s="35">
        <f t="shared" si="8"/>
        <v>72.09</v>
      </c>
      <c r="BU6" s="35">
        <f t="shared" si="8"/>
        <v>82.49</v>
      </c>
      <c r="BV6" s="35">
        <f t="shared" si="8"/>
        <v>66.22</v>
      </c>
      <c r="BW6" s="35">
        <f t="shared" si="8"/>
        <v>69.87</v>
      </c>
      <c r="BX6" s="35">
        <f t="shared" si="8"/>
        <v>74.3</v>
      </c>
      <c r="BY6" s="35">
        <f t="shared" si="8"/>
        <v>72.260000000000005</v>
      </c>
      <c r="BZ6" s="35">
        <f t="shared" si="8"/>
        <v>71.84</v>
      </c>
      <c r="CA6" s="34" t="str">
        <f>IF(CA7="","",IF(CA7="-","【-】","【"&amp;SUBSTITUTE(TEXT(CA7,"#,##0.00"),"-","△")&amp;"】"))</f>
        <v>【74.17】</v>
      </c>
      <c r="CB6" s="35">
        <f>IF(CB7="",NA(),CB7)</f>
        <v>237.25</v>
      </c>
      <c r="CC6" s="35">
        <f t="shared" ref="CC6:CK6" si="9">IF(CC7="",NA(),CC7)</f>
        <v>230.24</v>
      </c>
      <c r="CD6" s="35">
        <f t="shared" si="9"/>
        <v>222.87</v>
      </c>
      <c r="CE6" s="35">
        <f t="shared" si="9"/>
        <v>212.69</v>
      </c>
      <c r="CF6" s="35">
        <f t="shared" si="9"/>
        <v>175.14</v>
      </c>
      <c r="CG6" s="35">
        <f t="shared" si="9"/>
        <v>246.72</v>
      </c>
      <c r="CH6" s="35">
        <f t="shared" si="9"/>
        <v>234.96</v>
      </c>
      <c r="CI6" s="35">
        <f t="shared" si="9"/>
        <v>221.81</v>
      </c>
      <c r="CJ6" s="35">
        <f t="shared" si="9"/>
        <v>230.02</v>
      </c>
      <c r="CK6" s="35">
        <f t="shared" si="9"/>
        <v>228.47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43.36</v>
      </c>
      <c r="CU6" s="35">
        <f t="shared" si="10"/>
        <v>42.56</v>
      </c>
      <c r="CV6" s="35">
        <f t="shared" si="10"/>
        <v>42.47</v>
      </c>
      <c r="CW6" s="34" t="str">
        <f>IF(CW7="","",IF(CW7="-","【-】","【"&amp;SUBSTITUTE(TEXT(CW7,"#,##0.00"),"-","△")&amp;"】"))</f>
        <v>【42.86】</v>
      </c>
      <c r="CX6" s="35">
        <f>IF(CX7="",NA(),CX7)</f>
        <v>65.38</v>
      </c>
      <c r="CY6" s="35">
        <f t="shared" ref="CY6:DG6" si="11">IF(CY7="",NA(),CY7)</f>
        <v>66.540000000000006</v>
      </c>
      <c r="CZ6" s="35">
        <f t="shared" si="11"/>
        <v>67.260000000000005</v>
      </c>
      <c r="DA6" s="35">
        <f t="shared" si="11"/>
        <v>67.42</v>
      </c>
      <c r="DB6" s="35">
        <f t="shared" si="11"/>
        <v>69.27</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152188</v>
      </c>
      <c r="D7" s="37">
        <v>47</v>
      </c>
      <c r="E7" s="37">
        <v>17</v>
      </c>
      <c r="F7" s="37">
        <v>4</v>
      </c>
      <c r="G7" s="37">
        <v>0</v>
      </c>
      <c r="H7" s="37" t="s">
        <v>98</v>
      </c>
      <c r="I7" s="37" t="s">
        <v>99</v>
      </c>
      <c r="J7" s="37" t="s">
        <v>100</v>
      </c>
      <c r="K7" s="37" t="s">
        <v>101</v>
      </c>
      <c r="L7" s="37" t="s">
        <v>102</v>
      </c>
      <c r="M7" s="37" t="s">
        <v>103</v>
      </c>
      <c r="N7" s="38" t="s">
        <v>104</v>
      </c>
      <c r="O7" s="38" t="s">
        <v>105</v>
      </c>
      <c r="P7" s="38">
        <v>2.54</v>
      </c>
      <c r="Q7" s="38">
        <v>91.74</v>
      </c>
      <c r="R7" s="38">
        <v>2860</v>
      </c>
      <c r="S7" s="38">
        <v>49746</v>
      </c>
      <c r="T7" s="38">
        <v>351.91</v>
      </c>
      <c r="U7" s="38">
        <v>141.36000000000001</v>
      </c>
      <c r="V7" s="38">
        <v>1256</v>
      </c>
      <c r="W7" s="38">
        <v>0.56000000000000005</v>
      </c>
      <c r="X7" s="38">
        <v>2242.86</v>
      </c>
      <c r="Y7" s="38">
        <v>66.64</v>
      </c>
      <c r="Z7" s="38">
        <v>70.97</v>
      </c>
      <c r="AA7" s="38">
        <v>69.75</v>
      </c>
      <c r="AB7" s="38">
        <v>73.87</v>
      </c>
      <c r="AC7" s="38">
        <v>64.459999999999994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3494.9</v>
      </c>
      <c r="BG7" s="38">
        <v>1391.02</v>
      </c>
      <c r="BH7" s="38">
        <v>988.52</v>
      </c>
      <c r="BI7" s="38">
        <v>1085.02</v>
      </c>
      <c r="BJ7" s="38">
        <v>1047.19</v>
      </c>
      <c r="BK7" s="38">
        <v>1434.89</v>
      </c>
      <c r="BL7" s="38">
        <v>1298.9100000000001</v>
      </c>
      <c r="BM7" s="38">
        <v>1243.71</v>
      </c>
      <c r="BN7" s="38">
        <v>1194.1500000000001</v>
      </c>
      <c r="BO7" s="38">
        <v>1206.79</v>
      </c>
      <c r="BP7" s="38">
        <v>1218.7</v>
      </c>
      <c r="BQ7" s="38">
        <v>65.69</v>
      </c>
      <c r="BR7" s="38">
        <v>67.03</v>
      </c>
      <c r="BS7" s="38">
        <v>68.8</v>
      </c>
      <c r="BT7" s="38">
        <v>72.09</v>
      </c>
      <c r="BU7" s="38">
        <v>82.49</v>
      </c>
      <c r="BV7" s="38">
        <v>66.22</v>
      </c>
      <c r="BW7" s="38">
        <v>69.87</v>
      </c>
      <c r="BX7" s="38">
        <v>74.3</v>
      </c>
      <c r="BY7" s="38">
        <v>72.260000000000005</v>
      </c>
      <c r="BZ7" s="38">
        <v>71.84</v>
      </c>
      <c r="CA7" s="38">
        <v>74.17</v>
      </c>
      <c r="CB7" s="38">
        <v>237.25</v>
      </c>
      <c r="CC7" s="38">
        <v>230.24</v>
      </c>
      <c r="CD7" s="38">
        <v>222.87</v>
      </c>
      <c r="CE7" s="38">
        <v>212.69</v>
      </c>
      <c r="CF7" s="38">
        <v>175.14</v>
      </c>
      <c r="CG7" s="38">
        <v>246.72</v>
      </c>
      <c r="CH7" s="38">
        <v>234.96</v>
      </c>
      <c r="CI7" s="38">
        <v>221.81</v>
      </c>
      <c r="CJ7" s="38">
        <v>230.02</v>
      </c>
      <c r="CK7" s="38">
        <v>228.47</v>
      </c>
      <c r="CL7" s="38">
        <v>218.56</v>
      </c>
      <c r="CM7" s="38" t="s">
        <v>104</v>
      </c>
      <c r="CN7" s="38" t="s">
        <v>104</v>
      </c>
      <c r="CO7" s="38" t="s">
        <v>104</v>
      </c>
      <c r="CP7" s="38" t="s">
        <v>104</v>
      </c>
      <c r="CQ7" s="38" t="s">
        <v>104</v>
      </c>
      <c r="CR7" s="38">
        <v>41.35</v>
      </c>
      <c r="CS7" s="38">
        <v>42.9</v>
      </c>
      <c r="CT7" s="38">
        <v>43.36</v>
      </c>
      <c r="CU7" s="38">
        <v>42.56</v>
      </c>
      <c r="CV7" s="38">
        <v>42.47</v>
      </c>
      <c r="CW7" s="38">
        <v>42.86</v>
      </c>
      <c r="CX7" s="38">
        <v>65.38</v>
      </c>
      <c r="CY7" s="38">
        <v>66.540000000000006</v>
      </c>
      <c r="CZ7" s="38">
        <v>67.260000000000005</v>
      </c>
      <c r="DA7" s="38">
        <v>67.42</v>
      </c>
      <c r="DB7" s="38">
        <v>69.27</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113</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JWS17163</cp:lastModifiedBy>
  <cp:lastPrinted>2021-02-15T02:13:22Z</cp:lastPrinted>
  <dcterms:created xsi:type="dcterms:W3CDTF">2020-12-04T02:54:29Z</dcterms:created>
  <dcterms:modified xsi:type="dcterms:W3CDTF">2021-02-15T03:20:19Z</dcterms:modified>
  <cp:category/>
</cp:coreProperties>
</file>