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E:\Users\jws17163\Desktop\06　経営戦略関係\03　経営比較表・分析表（五泉市）\R3.1.14照会（R１経営比較分析表の分析）\14五泉市(47下水道)\"/>
    </mc:Choice>
  </mc:AlternateContent>
  <xr:revisionPtr revIDLastSave="0" documentId="13_ncr:1_{3968BA9D-668E-4975-9CE4-A391628DE4BB}" xr6:coauthVersionLast="44" xr6:coauthVersionMax="44" xr10:uidLastSave="{00000000-0000-0000-0000-000000000000}"/>
  <workbookProtection workbookAlgorithmName="SHA-512" workbookHashValue="cTrZrb5gzIppxvEY6n0Ka0ZaUXUCIovo5JtaBliejceXj369U3amhbKzSfWzhUZAmBYF/CzN90NvH3ypZLOsSQ==" workbookSaltValue="Hz5eOPx7JcyNUSC/SOS6ow==" workbookSpinCount="100000" lockStructure="1"/>
  <bookViews>
    <workbookView xWindow="-120" yWindow="-120" windowWidth="20730" windowHeight="1131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B8" i="4"/>
  <c r="AT8" i="4"/>
  <c r="AL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<sst xmlns="http://schemas.openxmlformats.org/spreadsheetml/2006/main" count="241" uniqueCount="119">
  <si>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</si>
  <si>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</si>
  <si>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</si>
  <si>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</si>
  <si>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</si>
  <si>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</si>
  <si>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</si>
  <si>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</si>
  <si>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</si>
  <si>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</si>
  <si>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</si>
  <si>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</si>
  <si>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</si>
  <si>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</si>
  <si>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</si>
  <si>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</si>
  <si>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</si>
  <si>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</si>
  <si>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</si>
  <si>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</si>
  <si>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</si>
  <si>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</si>
  <si>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</si>
  <si>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</si>
  <si>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</si>
  <si>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</si>
  <si>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</si>
  <si>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</si>
  <si>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</si>
  <si>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</si>
  <si>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</si>
  <si>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</si>
  <si>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</si>
  <si>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</si>
  <si>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</si>
  <si>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</si>
  <si>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</si>
  <si>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</si>
  <si>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</si>
  <si>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</si>
  <si>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</si>
  <si>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</si>
  <si>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</si>
  <si>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</si>
  <si>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</si>
  <si>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</si>
  <si>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</si>
  <si>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</si>
  <si>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</si>
  <si>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</si>
  <si>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</si>
  <si>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</si>
  <si>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</si>
  <si>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</si>
  <si>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</si>
  <si>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</si>
  <si>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</si>
  <si>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</si>
  <si>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</si>
  <si>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</si>
  <si>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</si>
  <si>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</si>
  <si>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</si>
  <si>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</si>
  <si>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</si>
  <si>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</si>
  <si>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</si>
  <si>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</si>
  <si>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</si>
  <si>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</si>
  <si>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</si>
  <si>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</si>
  <si>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</si>
  <si>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</si>
  <si>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</si>
  <si>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</si>
  <si>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</si>
  <si>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</si>
  <si>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</si>
  <si>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</si>
  <si>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</si>
  <si>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</si>
  <si>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</si>
  <si>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</si>
  <si>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</si>
  <si>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</si>
  <si>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</si>
  <si>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</si>
  <si>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</si>
  <si>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</si>
  <si>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</si>
  <si>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</si>
  <si>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</si>
  <si>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</si>
  <si>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</si>
  <si>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</si>
  <si>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</si>
  <si>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五泉市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</si>
  <si>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</si>
  <si>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</si>
  <si>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</si>
  <si>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</si>
  <si>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</si>
  <si>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</si>
  <si>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</si>
  <si>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</si>
  <si>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</si>
  <si>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</si>
  <si>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</si>
  <si>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</si>
  <si>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</si>
  <si>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</si>
  <si>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</si>
  <si>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</si>
  <si>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</si>
  <si>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</si>
  <si>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汚水管渠整備事業は昭和55年から着工し整備してきました。現時点では早急な老朽化対策が必要な状況ではありません。
　雨水管渠整備事業は昭和20年代から整備しており、一部で老朽化が進み整備が必要な状況です。
　今後は、ストックマネジメントに基づき適正な施設管理に努めます。</t>
    <phoneticPr fontId="4"/>
  </si>
  <si>
    <t>①収益的収支比率
　当市は、普及率の水準が低く市街地周辺地域を整備中のため、毎年度一定の新規投資をしており、地方債償還金の割合が高くなっています。
　そのため、料金収入等と比較して維持管理費や地方債償還額が大きく、収益的収支比率は低い状況です。
④企業債残高対事業規模比率
　使用料収入に対する企業債残高の割合を示しています。企業債残高は減少傾向にありますが、当市は整備途上のため類似団体との比較では平均を上回った数値となっています。
⑤経費回収率
　料金収入で回収すべき経費をどの程度料金で賄えているかを表した指標ですが、本市は類似団体と比較しても低い状況です。
　今後も接続率の向上と経費削減に努めることが必要です。
⑥汚水処理原価
　1㎥の汚水を処理するのにかかる費用を算出し、実際の使用数量に応じた1㎥当たりの収益を比較することによって、原価回収の状況が把握できます。
　汚水処理費用がほぼ横ばいであり、類似団体を上回っています。接続率の向上と費用削減に努めることが必要です。
⑧水洗化率
　当市は下水道の整備途中のため、類似団体と比較して低い数値となっています。助成金制度を活用し、供用開始となった区域の早期接続に積極的に取り組む等、接続推進に努めます。</t>
    <rPh sb="284" eb="286">
      <t>コンゴ</t>
    </rPh>
    <rPh sb="399" eb="400">
      <t>ヨコ</t>
    </rPh>
    <phoneticPr fontId="4"/>
  </si>
  <si>
    <t xml:space="preserve"> 本市の下水道普及率は県内平均や全国平均と比較して低く、市街地周辺の未普及地域の整備を行っています。そのため、多額の地方債や一般会計繰入金に依存している等経営は厳しい状況です。
　今後、人口減少やさらなる節水器の普及・節水意識の高まり等による下水道使用料収入の減少が見込まれますが、下水道施設の維持管理と計画的な更新を図るため、継続的に経営の効率化・健全化に取組まなければなりません。
　また、令和2年4月から地方公営企業を適用し、公営企業会計へ移行することにより、経営改善に努めます。</t>
    <rPh sb="233" eb="235">
      <t>ケイエイ</t>
    </rPh>
    <rPh sb="235" eb="237">
      <t>カイゼン</t>
    </rPh>
    <rPh sb="238" eb="23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</si>
</sst>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0.03</c:v>
                </c:pt>
                <c:pt idx="1">
                  <c:v>0</c:v>
                </c:pt>
                <c:pt idx="2">
                  <c:v>0</c:v>
                </c:pt>
                <c:pt idx="3" formatCode="#,##0.00;&quot;△&quot;#,##0.00;&quot;-&quot;">
                  <c:v>0.12</c:v>
                </c:pt>
                <c:pt idx="4">
                  <c:v>0</c:v>
                </c:pt>
              </c:numCache>
            </c:numRef>
          </c:val>
          <c:extLst>
            <c:ext xmlns:c16="http://schemas.microsoft.com/office/drawing/2014/chart" uri="{C3380CC4-5D6E-409C-BE32-E72D297353CC}">
              <c16:uniqueId val="{00000000-0E50-4F56-B86D-981FD4D661F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0E50-4F56-B86D-981FD4D661F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7F-4F5F-8CFD-CA7D2B9B0E1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CA7F-4F5F-8CFD-CA7D2B9B0E1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75.39</c:v>
                </c:pt>
                <c:pt idx="1">
                  <c:v>75.31</c:v>
                </c:pt>
                <c:pt idx="2">
                  <c:v>75.510000000000005</c:v>
                </c:pt>
                <c:pt idx="3">
                  <c:v>76.599999999999994</c:v>
                </c:pt>
                <c:pt idx="4">
                  <c:v>77.150000000000006</c:v>
                </c:pt>
              </c:numCache>
            </c:numRef>
          </c:val>
          <c:extLst>
            <c:ext xmlns:c16="http://schemas.microsoft.com/office/drawing/2014/chart" uri="{C3380CC4-5D6E-409C-BE32-E72D297353CC}">
              <c16:uniqueId val="{00000000-D501-415A-AB1E-73189F3B32A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D501-415A-AB1E-73189F3B32A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43.68</c:v>
                </c:pt>
                <c:pt idx="1">
                  <c:v>51.81</c:v>
                </c:pt>
                <c:pt idx="2">
                  <c:v>43.9</c:v>
                </c:pt>
                <c:pt idx="3">
                  <c:v>54.04</c:v>
                </c:pt>
                <c:pt idx="4">
                  <c:v>51.57</c:v>
                </c:pt>
              </c:numCache>
            </c:numRef>
          </c:val>
          <c:extLst>
            <c:ext xmlns:c16="http://schemas.microsoft.com/office/drawing/2014/chart" uri="{C3380CC4-5D6E-409C-BE32-E72D297353CC}">
              <c16:uniqueId val="{00000000-D9A7-4B01-8172-9B386C602E3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A7-4B01-8172-9B386C602E3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1B-4CF5-BF72-73599CBAB17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1B-4CF5-BF72-73599CBAB17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80-4414-BF1E-C81F1215802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80-4414-BF1E-C81F1215802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AB-4E4A-9328-F3F0CA30798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AB-4E4A-9328-F3F0CA30798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5A-48B7-8FA6-BEA16B7CD86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5A-48B7-8FA6-BEA16B7CD86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2770.59</c:v>
                </c:pt>
                <c:pt idx="1">
                  <c:v>1605.73</c:v>
                </c:pt>
                <c:pt idx="2">
                  <c:v>1310.1400000000001</c:v>
                </c:pt>
                <c:pt idx="3">
                  <c:v>1266.3900000000001</c:v>
                </c:pt>
                <c:pt idx="4">
                  <c:v>1398.3</c:v>
                </c:pt>
              </c:numCache>
            </c:numRef>
          </c:val>
          <c:extLst>
            <c:ext xmlns:c16="http://schemas.microsoft.com/office/drawing/2014/chart" uri="{C3380CC4-5D6E-409C-BE32-E72D297353CC}">
              <c16:uniqueId val="{00000000-B469-4317-8AB1-ACFA4AA952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B469-4317-8AB1-ACFA4AA952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68.98</c:v>
                </c:pt>
                <c:pt idx="1">
                  <c:v>69.38</c:v>
                </c:pt>
                <c:pt idx="2">
                  <c:v>84.69</c:v>
                </c:pt>
                <c:pt idx="3">
                  <c:v>75.260000000000005</c:v>
                </c:pt>
                <c:pt idx="4">
                  <c:v>69.959999999999994</c:v>
                </c:pt>
              </c:numCache>
            </c:numRef>
          </c:val>
          <c:extLst>
            <c:ext xmlns:c16="http://schemas.microsoft.com/office/drawing/2014/chart" uri="{C3380CC4-5D6E-409C-BE32-E72D297353CC}">
              <c16:uniqueId val="{00000000-CE8A-4982-9199-EB5D4F5D1D5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CE8A-4982-9199-EB5D4F5D1D5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220.45</c:v>
                </c:pt>
                <c:pt idx="1">
                  <c:v>219.12</c:v>
                </c:pt>
                <c:pt idx="2">
                  <c:v>179.32</c:v>
                </c:pt>
                <c:pt idx="3">
                  <c:v>202.67</c:v>
                </c:pt>
                <c:pt idx="4">
                  <c:v>200.62</c:v>
                </c:pt>
              </c:numCache>
            </c:numRef>
          </c:val>
          <c:extLst>
            <c:ext xmlns:c16="http://schemas.microsoft.com/office/drawing/2014/chart" uri="{C3380CC4-5D6E-409C-BE32-E72D297353CC}">
              <c16:uniqueId val="{00000000-7AC4-4C10-8AC2-87B498F9CE7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7AC4-4C10-8AC2-87B498F9CE7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B3" zoomScale="124" zoomScaleNormal="124" workbookViewId="0">
      <selection activeCell="C1" sqref="C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新潟県　五泉市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Cc1</v>
      </c>
      <c r="X8" s="78"/>
      <c r="Y8" s="78"/>
      <c r="Z8" s="78"/>
      <c r="AA8" s="78"/>
      <c r="AB8" s="78"/>
      <c r="AC8" s="78"/>
      <c r="AD8" s="79" t="str">
        <f>データ!$M$6</f>
        <v>非設置</v>
      </c>
      <c r="AE8" s="79"/>
      <c r="AF8" s="79"/>
      <c r="AG8" s="79"/>
      <c r="AH8" s="79"/>
      <c r="AI8" s="79"/>
      <c r="AJ8" s="79"/>
      <c r="AK8" s="3"/>
      <c r="AL8" s="75">
        <f>データ!S6</f>
        <v>49746</v>
      </c>
      <c r="AM8" s="75"/>
      <c r="AN8" s="75"/>
      <c r="AO8" s="75"/>
      <c r="AP8" s="75"/>
      <c r="AQ8" s="75"/>
      <c r="AR8" s="75"/>
      <c r="AS8" s="75"/>
      <c r="AT8" s="74">
        <f>データ!T6</f>
        <v>351.91</v>
      </c>
      <c r="AU8" s="74"/>
      <c r="AV8" s="74"/>
      <c r="AW8" s="74"/>
      <c r="AX8" s="74"/>
      <c r="AY8" s="74"/>
      <c r="AZ8" s="74"/>
      <c r="BA8" s="74"/>
      <c r="BB8" s="74">
        <f>データ!U6</f>
        <v>141.36000000000001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60.27</v>
      </c>
      <c r="Q10" s="74"/>
      <c r="R10" s="74"/>
      <c r="S10" s="74"/>
      <c r="T10" s="74"/>
      <c r="U10" s="74"/>
      <c r="V10" s="74"/>
      <c r="W10" s="74">
        <f>データ!Q6</f>
        <v>91.74</v>
      </c>
      <c r="X10" s="74"/>
      <c r="Y10" s="74"/>
      <c r="Z10" s="74"/>
      <c r="AA10" s="74"/>
      <c r="AB10" s="74"/>
      <c r="AC10" s="74"/>
      <c r="AD10" s="75">
        <f>データ!R6</f>
        <v>2860</v>
      </c>
      <c r="AE10" s="75"/>
      <c r="AF10" s="75"/>
      <c r="AG10" s="75"/>
      <c r="AH10" s="75"/>
      <c r="AI10" s="75"/>
      <c r="AJ10" s="75"/>
      <c r="AK10" s="2"/>
      <c r="AL10" s="75">
        <f>データ!V6</f>
        <v>29791</v>
      </c>
      <c r="AM10" s="75"/>
      <c r="AN10" s="75"/>
      <c r="AO10" s="75"/>
      <c r="AP10" s="75"/>
      <c r="AQ10" s="75"/>
      <c r="AR10" s="75"/>
      <c r="AS10" s="75"/>
      <c r="AT10" s="74">
        <f>データ!W6</f>
        <v>8.35</v>
      </c>
      <c r="AU10" s="74"/>
      <c r="AV10" s="74"/>
      <c r="AW10" s="74"/>
      <c r="AX10" s="74"/>
      <c r="AY10" s="74"/>
      <c r="AZ10" s="74"/>
      <c r="BA10" s="74"/>
      <c r="BB10" s="74">
        <f>データ!X6</f>
        <v>3567.78</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0"/>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0"/>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0"/>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0"/>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0"/>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0"/>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0"/>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0"/>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0"/>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0"/>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0"/>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0"/>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0"/>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0"/>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0"/>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J77AWTNC+FYNhl2ZhA1jFTJNm+11Qi9iVjwBZn4lLhQoXvelNLJ0e3jx6I+JqNXDng2HlbCJL64m4d7qLpf8Yw==" saltValue="8ngrAgx5FsgkCIQ8JJhGu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152188</v>
      </c>
      <c r="D6" s="33">
        <f t="shared" si="3"/>
        <v>47</v>
      </c>
      <c r="E6" s="33">
        <f t="shared" si="3"/>
        <v>17</v>
      </c>
      <c r="F6" s="33">
        <f t="shared" si="3"/>
        <v>1</v>
      </c>
      <c r="G6" s="33">
        <f t="shared" si="3"/>
        <v>0</v>
      </c>
      <c r="H6" s="33" t="str">
        <f t="shared" si="3"/>
        <v>新潟県　五泉市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60.27</v>
      </c>
      <c r="Q6" s="34">
        <f t="shared" si="3"/>
        <v>91.74</v>
      </c>
      <c r="R6" s="34">
        <f t="shared" si="3"/>
        <v>2860</v>
      </c>
      <c r="S6" s="34">
        <f t="shared" si="3"/>
        <v>49746</v>
      </c>
      <c r="T6" s="34">
        <f t="shared" si="3"/>
        <v>351.91</v>
      </c>
      <c r="U6" s="34">
        <f t="shared" si="3"/>
        <v>141.36000000000001</v>
      </c>
      <c r="V6" s="34">
        <f t="shared" si="3"/>
        <v>29791</v>
      </c>
      <c r="W6" s="34">
        <f t="shared" si="3"/>
        <v>8.35</v>
      </c>
      <c r="X6" s="34">
        <f t="shared" si="3"/>
        <v>3567.78</v>
      </c>
      <c r="Y6" s="35">
        <f>IF(Y7="",NA(),Y7)</f>
        <v>43.68</v>
      </c>
      <c r="Z6" s="35">
        <f t="shared" ref="Z6:AH6" si="4">IF(Z7="",NA(),Z7)</f>
        <v>51.81</v>
      </c>
      <c r="AA6" s="35">
        <f t="shared" si="4"/>
        <v>43.9</v>
      </c>
      <c r="AB6" s="35">
        <f t="shared" si="4"/>
        <v>54.04</v>
      </c>
      <c r="AC6" s="35">
        <f t="shared" si="4"/>
        <v>51.57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2770.59</v>
      </c>
      <c r="BG6" s="35">
        <f t="shared" ref="BG6:BO6" si="7">IF(BG7="",NA(),BG7)</f>
        <v>1605.73</v>
      </c>
      <c r="BH6" s="35">
        <f t="shared" si="7"/>
        <v>1310.1400000000001</v>
      </c>
      <c r="BI6" s="35">
        <f t="shared" si="7"/>
        <v>1266.3900000000001</v>
      </c>
      <c r="BJ6" s="35">
        <f t="shared" si="7"/>
        <v>1398.3</v>
      </c>
      <c r="BK6" s="35">
        <f t="shared" si="7"/>
        <v>862.87</v>
      </c>
      <c r="BL6" s="35">
        <f t="shared" si="7"/>
        <v>716.96</v>
      </c>
      <c r="BM6" s="35">
        <f t="shared" si="7"/>
        <v>799.11</v>
      </c>
      <c r="BN6" s="35">
        <f t="shared" si="7"/>
        <v>768.62</v>
      </c>
      <c r="BO6" s="35">
        <f t="shared" si="7"/>
        <v>789.44</v>
      </c>
      <c r="BP6" s="34" t="str">
        <f>IF(BP7="","",IF(BP7="-","【-】","【"&amp;SUBSTITUTE(TEXT(BP7,"#,##0.00"),"-","△")&amp;"】"))</f>
        <v>【682.51】</v>
      </c>
      <c r="BQ6" s="35">
        <f>IF(BQ7="",NA(),BQ7)</f>
        <v>68.98</v>
      </c>
      <c r="BR6" s="35">
        <f t="shared" ref="BR6:BZ6" si="8">IF(BR7="",NA(),BR7)</f>
        <v>69.38</v>
      </c>
      <c r="BS6" s="35">
        <f t="shared" si="8"/>
        <v>84.69</v>
      </c>
      <c r="BT6" s="35">
        <f t="shared" si="8"/>
        <v>75.260000000000005</v>
      </c>
      <c r="BU6" s="35">
        <f t="shared" si="8"/>
        <v>69.959999999999994</v>
      </c>
      <c r="BV6" s="35">
        <f t="shared" si="8"/>
        <v>85.39</v>
      </c>
      <c r="BW6" s="35">
        <f t="shared" si="8"/>
        <v>88.09</v>
      </c>
      <c r="BX6" s="35">
        <f t="shared" si="8"/>
        <v>87.69</v>
      </c>
      <c r="BY6" s="35">
        <f t="shared" si="8"/>
        <v>88.06</v>
      </c>
      <c r="BZ6" s="35">
        <f t="shared" si="8"/>
        <v>87.29</v>
      </c>
      <c r="CA6" s="34" t="str">
        <f>IF(CA7="","",IF(CA7="-","【-】","【"&amp;SUBSTITUTE(TEXT(CA7,"#,##0.00"),"-","△")&amp;"】"))</f>
        <v>【100.34】</v>
      </c>
      <c r="CB6" s="35">
        <f>IF(CB7="",NA(),CB7)</f>
        <v>220.45</v>
      </c>
      <c r="CC6" s="35">
        <f t="shared" ref="CC6:CK6" si="9">IF(CC7="",NA(),CC7)</f>
        <v>219.12</v>
      </c>
      <c r="CD6" s="35">
        <f t="shared" si="9"/>
        <v>179.32</v>
      </c>
      <c r="CE6" s="35">
        <f t="shared" si="9"/>
        <v>202.67</v>
      </c>
      <c r="CF6" s="35">
        <f t="shared" si="9"/>
        <v>200.62</v>
      </c>
      <c r="CG6" s="35">
        <f t="shared" si="9"/>
        <v>188.79</v>
      </c>
      <c r="CH6" s="35">
        <f t="shared" si="9"/>
        <v>181.8</v>
      </c>
      <c r="CI6" s="35">
        <f t="shared" si="9"/>
        <v>180.07</v>
      </c>
      <c r="CJ6" s="35">
        <f t="shared" si="9"/>
        <v>179.32</v>
      </c>
      <c r="CK6" s="35">
        <f t="shared" si="9"/>
        <v>176.67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59.4</v>
      </c>
      <c r="CS6" s="35">
        <f t="shared" si="10"/>
        <v>59.35</v>
      </c>
      <c r="CT6" s="35">
        <f t="shared" si="10"/>
        <v>58.4</v>
      </c>
      <c r="CU6" s="35">
        <f t="shared" si="10"/>
        <v>58</v>
      </c>
      <c r="CV6" s="35">
        <f t="shared" si="10"/>
        <v>57.42</v>
      </c>
      <c r="CW6" s="34" t="str">
        <f>IF(CW7="","",IF(CW7="-","【-】","【"&amp;SUBSTITUTE(TEXT(CW7,"#,##0.00"),"-","△")&amp;"】"))</f>
        <v>【59.64】</v>
      </c>
      <c r="CX6" s="35">
        <f>IF(CX7="",NA(),CX7)</f>
        <v>75.39</v>
      </c>
      <c r="CY6" s="35">
        <f t="shared" ref="CY6:DG6" si="11">IF(CY7="",NA(),CY7)</f>
        <v>75.31</v>
      </c>
      <c r="CZ6" s="35">
        <f t="shared" si="11"/>
        <v>75.510000000000005</v>
      </c>
      <c r="DA6" s="35">
        <f t="shared" si="11"/>
        <v>76.599999999999994</v>
      </c>
      <c r="DB6" s="35">
        <f t="shared" si="11"/>
        <v>77.150000000000006</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0.03</v>
      </c>
      <c r="EF6" s="34">
        <f t="shared" ref="EF6:EN6" si="14">IF(EF7="",NA(),EF7)</f>
        <v>0</v>
      </c>
      <c r="EG6" s="34">
        <f t="shared" si="14"/>
        <v>0</v>
      </c>
      <c r="EH6" s="35">
        <f t="shared" si="14"/>
        <v>0.12</v>
      </c>
      <c r="EI6" s="34">
        <f t="shared" si="14"/>
        <v>0</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152188</v>
      </c>
      <c r="D7" s="37">
        <v>47</v>
      </c>
      <c r="E7" s="37">
        <v>17</v>
      </c>
      <c r="F7" s="37">
        <v>1</v>
      </c>
      <c r="G7" s="37">
        <v>0</v>
      </c>
      <c r="H7" s="37" t="s">
        <v>97</v>
      </c>
      <c r="I7" s="37" t="s">
        <v>98</v>
      </c>
      <c r="J7" s="37" t="s">
        <v>99</v>
      </c>
      <c r="K7" s="37" t="s">
        <v>100</v>
      </c>
      <c r="L7" s="37" t="s">
        <v>101</v>
      </c>
      <c r="M7" s="37" t="s">
        <v>102</v>
      </c>
      <c r="N7" s="38" t="s">
        <v>103</v>
      </c>
      <c r="O7" s="38" t="s">
        <v>104</v>
      </c>
      <c r="P7" s="38">
        <v>60.27</v>
      </c>
      <c r="Q7" s="38">
        <v>91.74</v>
      </c>
      <c r="R7" s="38">
        <v>2860</v>
      </c>
      <c r="S7" s="38">
        <v>49746</v>
      </c>
      <c r="T7" s="38">
        <v>351.91</v>
      </c>
      <c r="U7" s="38">
        <v>141.36000000000001</v>
      </c>
      <c r="V7" s="38">
        <v>29791</v>
      </c>
      <c r="W7" s="38">
        <v>8.35</v>
      </c>
      <c r="X7" s="38">
        <v>3567.78</v>
      </c>
      <c r="Y7" s="38">
        <v>43.68</v>
      </c>
      <c r="Z7" s="38">
        <v>51.81</v>
      </c>
      <c r="AA7" s="38">
        <v>43.9</v>
      </c>
      <c r="AB7" s="38">
        <v>54.04</v>
      </c>
      <c r="AC7" s="38">
        <v>51.57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2770.59</v>
      </c>
      <c r="BG7" s="38">
        <v>1605.73</v>
      </c>
      <c r="BH7" s="38">
        <v>1310.1400000000001</v>
      </c>
      <c r="BI7" s="38">
        <v>1266.3900000000001</v>
      </c>
      <c r="BJ7" s="38">
        <v>1398.3</v>
      </c>
      <c r="BK7" s="38">
        <v>862.87</v>
      </c>
      <c r="BL7" s="38">
        <v>716.96</v>
      </c>
      <c r="BM7" s="38">
        <v>799.11</v>
      </c>
      <c r="BN7" s="38">
        <v>768.62</v>
      </c>
      <c r="BO7" s="38">
        <v>789.44</v>
      </c>
      <c r="BP7" s="38">
        <v>682.51</v>
      </c>
      <c r="BQ7" s="38">
        <v>68.98</v>
      </c>
      <c r="BR7" s="38">
        <v>69.38</v>
      </c>
      <c r="BS7" s="38">
        <v>84.69</v>
      </c>
      <c r="BT7" s="38">
        <v>75.260000000000005</v>
      </c>
      <c r="BU7" s="38">
        <v>69.959999999999994</v>
      </c>
      <c r="BV7" s="38">
        <v>85.39</v>
      </c>
      <c r="BW7" s="38">
        <v>88.09</v>
      </c>
      <c r="BX7" s="38">
        <v>87.69</v>
      </c>
      <c r="BY7" s="38">
        <v>88.06</v>
      </c>
      <c r="BZ7" s="38">
        <v>87.29</v>
      </c>
      <c r="CA7" s="38">
        <v>100.34</v>
      </c>
      <c r="CB7" s="38">
        <v>220.45</v>
      </c>
      <c r="CC7" s="38">
        <v>219.12</v>
      </c>
      <c r="CD7" s="38">
        <v>179.32</v>
      </c>
      <c r="CE7" s="38">
        <v>202.67</v>
      </c>
      <c r="CF7" s="38">
        <v>200.62</v>
      </c>
      <c r="CG7" s="38">
        <v>188.79</v>
      </c>
      <c r="CH7" s="38">
        <v>181.8</v>
      </c>
      <c r="CI7" s="38">
        <v>180.07</v>
      </c>
      <c r="CJ7" s="38">
        <v>179.32</v>
      </c>
      <c r="CK7" s="38">
        <v>176.67</v>
      </c>
      <c r="CL7" s="38">
        <v>136.15</v>
      </c>
      <c r="CM7" s="38" t="s">
        <v>103</v>
      </c>
      <c r="CN7" s="38" t="s">
        <v>103</v>
      </c>
      <c r="CO7" s="38" t="s">
        <v>103</v>
      </c>
      <c r="CP7" s="38" t="s">
        <v>103</v>
      </c>
      <c r="CQ7" s="38" t="s">
        <v>103</v>
      </c>
      <c r="CR7" s="38">
        <v>59.4</v>
      </c>
      <c r="CS7" s="38">
        <v>59.35</v>
      </c>
      <c r="CT7" s="38">
        <v>58.4</v>
      </c>
      <c r="CU7" s="38">
        <v>58</v>
      </c>
      <c r="CV7" s="38">
        <v>57.42</v>
      </c>
      <c r="CW7" s="38">
        <v>59.64</v>
      </c>
      <c r="CX7" s="38">
        <v>75.39</v>
      </c>
      <c r="CY7" s="38">
        <v>75.31</v>
      </c>
      <c r="CZ7" s="38">
        <v>75.510000000000005</v>
      </c>
      <c r="DA7" s="38">
        <v>76.599999999999994</v>
      </c>
      <c r="DB7" s="38">
        <v>77.150000000000006</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0.03</v>
      </c>
      <c r="EF7" s="38">
        <v>0</v>
      </c>
      <c r="EG7" s="38">
        <v>0</v>
      </c>
      <c r="EH7" s="38">
        <v>0.12</v>
      </c>
      <c r="EI7" s="38">
        <v>0</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JWS17163</cp:lastModifiedBy>
  <dcterms:created xsi:type="dcterms:W3CDTF">2020-12-04T02:45:49Z</dcterms:created>
  <dcterms:modified xsi:type="dcterms:W3CDTF">2021-02-15T03:20:23Z</dcterms:modified>
  <cp:category/>
</cp:coreProperties>
</file>