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8\47法非適用_下水道\"/>
    </mc:Choice>
  </mc:AlternateContent>
  <workbookProtection workbookAlgorithmName="SHA-512" workbookHashValue="gZdk08aH19lZzQvR7Z/dH35nHAfpokrQr1ypssu641UQ2M83c5XobyW5K9nhCQD8eJcptr3e6l8xmaKN1z5xgg==" workbookSaltValue="c4LRad1mF/azVTvz6rdQ5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<sst xmlns="http://schemas.openxmlformats.org/spreadsheetml/2006/main" count="230" uniqueCount="112">
  <si>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</si>
  <si>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</si>
  <si>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</si>
  <si>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</si>
  <si>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</si>
  <si>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</si>
  <si>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</si>
  <si>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</si>
  <si>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</si>
  <si>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</si>
  <si>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</si>
  <si>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</si>
  <si>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</si>
  <si>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</si>
  <si>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</si>
  <si>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</si>
  <si>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</si>
  <si>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</si>
  <si>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</si>
  <si>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</si>
  <si>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</si>
  <si>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</si>
  <si>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</si>
  <si>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</si>
  <si>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</si>
  <si>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</si>
  <si>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</si>
  <si>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</si>
  <si>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</si>
  <si>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</si>
  <si>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</si>
  <si>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</si>
  <si>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</si>
  <si>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</si>
  <si>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</si>
  <si>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</si>
  <si>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</si>
  <si>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</si>
  <si>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</si>
  <si>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</si>
  <si>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</si>
  <si>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</si>
  <si>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</si>
  <si>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</si>
  <si>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</si>
  <si>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</si>
  <si>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</si>
  <si>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</si>
  <si>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</si>
  <si>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</si>
  <si>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</si>
  <si>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</si>
  <si>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</si>
  <si>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</si>
  <si>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</si>
  <si>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</si>
  <si>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</si>
  <si>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</si>
  <si>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</si>
  <si>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</si>
  <si>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</si>
  <si>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</si>
  <si>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</si>
  <si>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</si>
  <si>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</si>
  <si>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</si>
  <si>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</si>
  <si>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</si>
  <si>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</si>
  <si>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</si>
  <si>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</si>
  <si>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</si>
  <si>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</si>
  <si>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</si>
  <si>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</si>
  <si>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</si>
  <si>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</si>
  <si>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</si>
  <si>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</si>
  <si>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</si>
  <si>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</si>
  <si>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</si>
  <si>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</si>
  <si>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</si>
  <si>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</si>
  <si>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</si>
  <si>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</si>
  <si>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</si>
  <si>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</si>
  <si>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</si>
  <si>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</si>
  <si>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</si>
  <si>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</si>
  <si>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</si>
  <si>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</si>
  <si>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</si>
  <si>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</si>
  <si>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</si>
  <si>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</si>
  <si>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五泉市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</si>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</sst>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1-4E6E-96EF-E407C9D4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1-4E6E-96EF-E407C9D4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D-4A35-B10B-8AE8BC656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D-4A35-B10B-8AE8BC656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63.43</c:v>
                </c:pt>
                <c:pt idx="1">
                  <c:v>65.38</c:v>
                </c:pt>
                <c:pt idx="2">
                  <c:v>66.540000000000006</c:v>
                </c:pt>
                <c:pt idx="3">
                  <c:v>67.260000000000005</c:v>
                </c:pt>
                <c:pt idx="4">
                  <c:v>67.42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8-4CD6-AF1A-9DAECAA05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B8-4CD6-AF1A-9DAECAA05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62.9</c:v>
                </c:pt>
                <c:pt idx="1">
                  <c:v>66.64</c:v>
                </c:pt>
                <c:pt idx="2">
                  <c:v>70.97</c:v>
                </c:pt>
                <c:pt idx="3">
                  <c:v>69.75</c:v>
                </c:pt>
                <c:pt idx="4">
                  <c:v>73.87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2-4A50-9A2B-CAC952EA4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2-4A50-9A2B-CAC952EA4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C-408D-859B-5A4B4FFB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C-408D-859B-5A4B4FFB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5-4DB4-8128-C4ECD0395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5-4DB4-8128-C4ECD0395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1-49E2-8815-4068DCF54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1-49E2-8815-4068DCF54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1-491D-AC53-3BFCDA2A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1-491D-AC53-3BFCDA2A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3041.38</c:v>
                </c:pt>
                <c:pt idx="1">
                  <c:v>3494.9</c:v>
                </c:pt>
                <c:pt idx="2">
                  <c:v>1391.02</c:v>
                </c:pt>
                <c:pt idx="3">
                  <c:v>988.52</c:v>
                </c:pt>
                <c:pt idx="4">
                  <c:v>1085.02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D-48F5-8D2D-1ED5C5CC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D-48F5-8D2D-1ED5C5CC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67.69</c:v>
                </c:pt>
                <c:pt idx="1">
                  <c:v>65.69</c:v>
                </c:pt>
                <c:pt idx="2">
                  <c:v>67.03</c:v>
                </c:pt>
                <c:pt idx="3">
                  <c:v>68.8</c:v>
                </c:pt>
                <c:pt idx="4">
                  <c:v>72.09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7-426A-8F02-DA0970B4E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7-426A-8F02-DA0970B4E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229.43</c:v>
                </c:pt>
                <c:pt idx="1">
                  <c:v>237.25</c:v>
                </c:pt>
                <c:pt idx="2">
                  <c:v>230.24</c:v>
                </c:pt>
                <c:pt idx="3">
                  <c:v>222.87</c:v>
                </c:pt>
                <c:pt idx="4">
                  <c:v>212.69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6-4A62-9175-C743C9899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6-4A62-9175-C743C9899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62.9</v>
          </cell>
          <cell r="Z6">
            <v>66.64</v>
          </cell>
          <cell r="AA6">
            <v>70.97</v>
          </cell>
          <cell r="AB6">
            <v>69.75</v>
          </cell>
          <cell r="AC6">
            <v>73.87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3041.38</v>
          </cell>
          <cell r="BG6">
            <v>3494.9</v>
          </cell>
          <cell r="BH6">
            <v>1391.02</v>
          </cell>
          <cell r="BI6">
            <v>988.52</v>
          </cell>
          <cell r="BJ6">
            <v>1085.02</v>
          </cell>
          <cell r="BK6">
            <v>1436</v>
          </cell>
          <cell r="BL6">
            <v>1434.89</v>
          </cell>
          <cell r="BM6">
            <v>1298.9100000000001</v>
          </cell>
          <cell r="BN6">
            <v>1243.71</v>
          </cell>
          <cell r="BO6">
            <v>1194.1500000000001</v>
          </cell>
          <cell r="BQ6">
            <v>67.69</v>
          </cell>
          <cell r="BR6">
            <v>65.69</v>
          </cell>
          <cell r="BS6">
            <v>67.03</v>
          </cell>
          <cell r="BT6">
            <v>68.8</v>
          </cell>
          <cell r="BU6">
            <v>72.09</v>
          </cell>
          <cell r="BV6">
            <v>66.56</v>
          </cell>
          <cell r="BW6">
            <v>66.22</v>
          </cell>
          <cell r="BX6">
            <v>69.87</v>
          </cell>
          <cell r="BY6">
            <v>74.3</v>
          </cell>
          <cell r="BZ6">
            <v>72.260000000000005</v>
          </cell>
          <cell r="CB6">
            <v>229.43</v>
          </cell>
          <cell r="CC6">
            <v>237.25</v>
          </cell>
          <cell r="CD6">
            <v>230.24</v>
          </cell>
          <cell r="CE6">
            <v>222.87</v>
          </cell>
          <cell r="CF6">
            <v>212.69</v>
          </cell>
          <cell r="CG6">
            <v>244.29</v>
          </cell>
          <cell r="CH6">
            <v>246.72</v>
          </cell>
          <cell r="CI6">
            <v>234.96</v>
          </cell>
          <cell r="CJ6">
            <v>221.81</v>
          </cell>
          <cell r="CK6">
            <v>230.02</v>
          </cell>
          <cell r="CM6" t="str">
            <v>-</v>
          </cell>
          <cell r="CN6" t="str">
            <v>-</v>
          </cell>
          <cell r="CO6" t="str">
            <v>-</v>
          </cell>
          <cell r="CP6" t="str">
            <v>-</v>
          </cell>
          <cell r="CQ6" t="str">
            <v>-</v>
          </cell>
          <cell r="CR6">
            <v>43.58</v>
          </cell>
          <cell r="CS6">
            <v>41.35</v>
          </cell>
          <cell r="CT6">
            <v>42.9</v>
          </cell>
          <cell r="CU6">
            <v>43.36</v>
          </cell>
          <cell r="CV6">
            <v>42.56</v>
          </cell>
          <cell r="CX6">
            <v>63.43</v>
          </cell>
          <cell r="CY6">
            <v>65.38</v>
          </cell>
          <cell r="CZ6">
            <v>66.540000000000006</v>
          </cell>
          <cell r="DA6">
            <v>67.260000000000005</v>
          </cell>
          <cell r="DB6">
            <v>67.42</v>
          </cell>
          <cell r="DC6">
            <v>82.35</v>
          </cell>
          <cell r="DD6">
            <v>82.9</v>
          </cell>
          <cell r="DE6">
            <v>83.5</v>
          </cell>
          <cell r="DF6">
            <v>83.06</v>
          </cell>
          <cell r="DG6">
            <v>83.32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0.04</v>
          </cell>
          <cell r="EK6">
            <v>7.0000000000000007E-2</v>
          </cell>
          <cell r="EL6">
            <v>0.09</v>
          </cell>
          <cell r="EM6">
            <v>0.09</v>
          </cell>
          <cell r="EN6">
            <v>0.13</v>
          </cell>
        </row>
        <row r="10">
          <cell r="B10">
            <v>41640</v>
          </cell>
          <cell r="C10">
            <v>42005</v>
          </cell>
          <cell r="D10">
            <v>42370</v>
          </cell>
          <cell r="E10">
            <v>42736</v>
          </cell>
          <cell r="F10">
            <v>43101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新潟県　五泉市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特定環境保全公共下水道</v>
      </c>
      <c r="Q8" s="10"/>
      <c r="R8" s="10"/>
      <c r="S8" s="10"/>
      <c r="T8" s="10"/>
      <c r="U8" s="10"/>
      <c r="V8" s="10"/>
      <c r="W8" s="10" t="str">
        <f>データ!L6</f>
        <v>D2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50392</v>
      </c>
      <c r="AM8" s="12"/>
      <c r="AN8" s="12"/>
      <c r="AO8" s="12"/>
      <c r="AP8" s="12"/>
      <c r="AQ8" s="12"/>
      <c r="AR8" s="12"/>
      <c r="AS8" s="12"/>
      <c r="AT8" s="13">
        <f>データ!T6</f>
        <v>351.91</v>
      </c>
      <c r="AU8" s="13"/>
      <c r="AV8" s="13"/>
      <c r="AW8" s="13"/>
      <c r="AX8" s="13"/>
      <c r="AY8" s="13"/>
      <c r="AZ8" s="13"/>
      <c r="BA8" s="13"/>
      <c r="BB8" s="13">
        <f>データ!U6</f>
        <v>143.19999999999999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2.56</v>
      </c>
      <c r="Q10" s="13"/>
      <c r="R10" s="13"/>
      <c r="S10" s="13"/>
      <c r="T10" s="13"/>
      <c r="U10" s="13"/>
      <c r="V10" s="13"/>
      <c r="W10" s="13">
        <f>データ!Q6</f>
        <v>95.86</v>
      </c>
      <c r="X10" s="13"/>
      <c r="Y10" s="13"/>
      <c r="Z10" s="13"/>
      <c r="AA10" s="13"/>
      <c r="AB10" s="13"/>
      <c r="AC10" s="13"/>
      <c r="AD10" s="12">
        <f>データ!R6</f>
        <v>2800</v>
      </c>
      <c r="AE10" s="12"/>
      <c r="AF10" s="12"/>
      <c r="AG10" s="12"/>
      <c r="AH10" s="12"/>
      <c r="AI10" s="12"/>
      <c r="AJ10" s="12"/>
      <c r="AK10" s="2"/>
      <c r="AL10" s="12">
        <f>データ!V6</f>
        <v>1283</v>
      </c>
      <c r="AM10" s="12"/>
      <c r="AN10" s="12"/>
      <c r="AO10" s="12"/>
      <c r="AP10" s="12"/>
      <c r="AQ10" s="12"/>
      <c r="AR10" s="12"/>
      <c r="AS10" s="12"/>
      <c r="AT10" s="13">
        <f>データ!W6</f>
        <v>0.56000000000000005</v>
      </c>
      <c r="AU10" s="13"/>
      <c r="AV10" s="13"/>
      <c r="AW10" s="13"/>
      <c r="AX10" s="13"/>
      <c r="AY10" s="13"/>
      <c r="AZ10" s="13"/>
      <c r="BA10" s="13"/>
      <c r="BB10" s="13">
        <f>データ!X6</f>
        <v>2291.0700000000002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59" t="s">
        <v>31</v>
      </c>
      <c r="C85" s="59"/>
      <c r="D85" s="59"/>
      <c r="E85" s="59" t="s">
        <v>32</v>
      </c>
      <c r="F85" s="59" t="s">
        <v>33</v>
      </c>
      <c r="G85" s="59" t="s">
        <v>34</v>
      </c>
      <c r="H85" s="59" t="s">
        <v>35</v>
      </c>
      <c r="I85" s="59" t="s">
        <v>36</v>
      </c>
      <c r="J85" s="59" t="s">
        <v>37</v>
      </c>
      <c r="K85" s="59" t="s">
        <v>38</v>
      </c>
      <c r="L85" s="59" t="s">
        <v>39</v>
      </c>
      <c r="M85" s="59" t="s">
        <v>40</v>
      </c>
      <c r="N85" s="59" t="s">
        <v>41</v>
      </c>
      <c r="O85" s="59" t="s">
        <v>42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43</v>
      </c>
      <c r="G86" s="59" t="s">
        <v>43</v>
      </c>
      <c r="H86" s="59" t="str">
        <f>データ!BP6</f>
        <v>【1,209.40】</v>
      </c>
      <c r="I86" s="59" t="str">
        <f>データ!CA6</f>
        <v>【74.48】</v>
      </c>
      <c r="J86" s="59" t="str">
        <f>データ!CL6</f>
        <v>【219.46】</v>
      </c>
      <c r="K86" s="59" t="str">
        <f>データ!CW6</f>
        <v>【42.82】</v>
      </c>
      <c r="L86" s="59" t="str">
        <f>データ!DH6</f>
        <v>【83.36】</v>
      </c>
      <c r="M86" s="59" t="s">
        <v>44</v>
      </c>
      <c r="N86" s="59" t="s">
        <v>45</v>
      </c>
      <c r="O86" s="59" t="str">
        <f>データ!EO6</f>
        <v>【0.12】</v>
      </c>
    </row>
  </sheetData>
  <sheetProtection algorithmName="SHA-512" hashValue="U2EsKLre3PVDe7MJElv8WB9Gp7li4ZBBHDj8KfOvBNl44kAnJTI5vfplhkUhmaoR6VOR5sctZ8wg68IDYjOxDQ==" saltValue="1/TSn4gKj/pz6MR20tF6T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47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48</v>
      </c>
      <c r="B3" s="62" t="s">
        <v>49</v>
      </c>
      <c r="C3" s="62" t="s">
        <v>50</v>
      </c>
      <c r="D3" s="62" t="s">
        <v>51</v>
      </c>
      <c r="E3" s="62" t="s">
        <v>52</v>
      </c>
      <c r="F3" s="62" t="s">
        <v>53</v>
      </c>
      <c r="G3" s="62" t="s">
        <v>54</v>
      </c>
      <c r="H3" s="63" t="s">
        <v>55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56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57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58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59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60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61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62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63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64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65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66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67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68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69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70</v>
      </c>
      <c r="B5" s="72"/>
      <c r="C5" s="72"/>
      <c r="D5" s="72"/>
      <c r="E5" s="72"/>
      <c r="F5" s="72"/>
      <c r="G5" s="72"/>
      <c r="H5" s="73" t="s">
        <v>71</v>
      </c>
      <c r="I5" s="73" t="s">
        <v>72</v>
      </c>
      <c r="J5" s="73" t="s">
        <v>73</v>
      </c>
      <c r="K5" s="73" t="s">
        <v>74</v>
      </c>
      <c r="L5" s="73" t="s">
        <v>75</v>
      </c>
      <c r="M5" s="73" t="s">
        <v>5</v>
      </c>
      <c r="N5" s="73" t="s">
        <v>76</v>
      </c>
      <c r="O5" s="73" t="s">
        <v>77</v>
      </c>
      <c r="P5" s="73" t="s">
        <v>78</v>
      </c>
      <c r="Q5" s="73" t="s">
        <v>79</v>
      </c>
      <c r="R5" s="73" t="s">
        <v>80</v>
      </c>
      <c r="S5" s="73" t="s">
        <v>81</v>
      </c>
      <c r="T5" s="73" t="s">
        <v>82</v>
      </c>
      <c r="U5" s="73" t="s">
        <v>83</v>
      </c>
      <c r="V5" s="73" t="s">
        <v>84</v>
      </c>
      <c r="W5" s="73" t="s">
        <v>85</v>
      </c>
      <c r="X5" s="73" t="s">
        <v>86</v>
      </c>
      <c r="Y5" s="73" t="s">
        <v>87</v>
      </c>
      <c r="Z5" s="73" t="s">
        <v>88</v>
      </c>
      <c r="AA5" s="73" t="s">
        <v>89</v>
      </c>
      <c r="AB5" s="73" t="s">
        <v>90</v>
      </c>
      <c r="AC5" s="73" t="s">
        <v>91</v>
      </c>
      <c r="AD5" s="73" t="s">
        <v>92</v>
      </c>
      <c r="AE5" s="73" t="s">
        <v>93</v>
      </c>
      <c r="AF5" s="73" t="s">
        <v>94</v>
      </c>
      <c r="AG5" s="73" t="s">
        <v>95</v>
      </c>
      <c r="AH5" s="73" t="s">
        <v>96</v>
      </c>
      <c r="AI5" s="73" t="s">
        <v>31</v>
      </c>
      <c r="AJ5" s="73" t="s">
        <v>87</v>
      </c>
      <c r="AK5" s="73" t="s">
        <v>88</v>
      </c>
      <c r="AL5" s="73" t="s">
        <v>89</v>
      </c>
      <c r="AM5" s="73" t="s">
        <v>90</v>
      </c>
      <c r="AN5" s="73" t="s">
        <v>91</v>
      </c>
      <c r="AO5" s="73" t="s">
        <v>92</v>
      </c>
      <c r="AP5" s="73" t="s">
        <v>93</v>
      </c>
      <c r="AQ5" s="73" t="s">
        <v>94</v>
      </c>
      <c r="AR5" s="73" t="s">
        <v>95</v>
      </c>
      <c r="AS5" s="73" t="s">
        <v>96</v>
      </c>
      <c r="AT5" s="73" t="s">
        <v>97</v>
      </c>
      <c r="AU5" s="73" t="s">
        <v>87</v>
      </c>
      <c r="AV5" s="73" t="s">
        <v>88</v>
      </c>
      <c r="AW5" s="73" t="s">
        <v>89</v>
      </c>
      <c r="AX5" s="73" t="s">
        <v>90</v>
      </c>
      <c r="AY5" s="73" t="s">
        <v>91</v>
      </c>
      <c r="AZ5" s="73" t="s">
        <v>92</v>
      </c>
      <c r="BA5" s="73" t="s">
        <v>93</v>
      </c>
      <c r="BB5" s="73" t="s">
        <v>94</v>
      </c>
      <c r="BC5" s="73" t="s">
        <v>95</v>
      </c>
      <c r="BD5" s="73" t="s">
        <v>96</v>
      </c>
      <c r="BE5" s="73" t="s">
        <v>97</v>
      </c>
      <c r="BF5" s="73" t="s">
        <v>87</v>
      </c>
      <c r="BG5" s="73" t="s">
        <v>88</v>
      </c>
      <c r="BH5" s="73" t="s">
        <v>89</v>
      </c>
      <c r="BI5" s="73" t="s">
        <v>90</v>
      </c>
      <c r="BJ5" s="73" t="s">
        <v>91</v>
      </c>
      <c r="BK5" s="73" t="s">
        <v>92</v>
      </c>
      <c r="BL5" s="73" t="s">
        <v>93</v>
      </c>
      <c r="BM5" s="73" t="s">
        <v>94</v>
      </c>
      <c r="BN5" s="73" t="s">
        <v>95</v>
      </c>
      <c r="BO5" s="73" t="s">
        <v>96</v>
      </c>
      <c r="BP5" s="73" t="s">
        <v>97</v>
      </c>
      <c r="BQ5" s="73" t="s">
        <v>87</v>
      </c>
      <c r="BR5" s="73" t="s">
        <v>88</v>
      </c>
      <c r="BS5" s="73" t="s">
        <v>89</v>
      </c>
      <c r="BT5" s="73" t="s">
        <v>90</v>
      </c>
      <c r="BU5" s="73" t="s">
        <v>91</v>
      </c>
      <c r="BV5" s="73" t="s">
        <v>92</v>
      </c>
      <c r="BW5" s="73" t="s">
        <v>93</v>
      </c>
      <c r="BX5" s="73" t="s">
        <v>94</v>
      </c>
      <c r="BY5" s="73" t="s">
        <v>95</v>
      </c>
      <c r="BZ5" s="73" t="s">
        <v>96</v>
      </c>
      <c r="CA5" s="73" t="s">
        <v>97</v>
      </c>
      <c r="CB5" s="73" t="s">
        <v>87</v>
      </c>
      <c r="CC5" s="73" t="s">
        <v>88</v>
      </c>
      <c r="CD5" s="73" t="s">
        <v>89</v>
      </c>
      <c r="CE5" s="73" t="s">
        <v>90</v>
      </c>
      <c r="CF5" s="73" t="s">
        <v>91</v>
      </c>
      <c r="CG5" s="73" t="s">
        <v>92</v>
      </c>
      <c r="CH5" s="73" t="s">
        <v>93</v>
      </c>
      <c r="CI5" s="73" t="s">
        <v>94</v>
      </c>
      <c r="CJ5" s="73" t="s">
        <v>95</v>
      </c>
      <c r="CK5" s="73" t="s">
        <v>96</v>
      </c>
      <c r="CL5" s="73" t="s">
        <v>97</v>
      </c>
      <c r="CM5" s="73" t="s">
        <v>87</v>
      </c>
      <c r="CN5" s="73" t="s">
        <v>88</v>
      </c>
      <c r="CO5" s="73" t="s">
        <v>89</v>
      </c>
      <c r="CP5" s="73" t="s">
        <v>90</v>
      </c>
      <c r="CQ5" s="73" t="s">
        <v>91</v>
      </c>
      <c r="CR5" s="73" t="s">
        <v>92</v>
      </c>
      <c r="CS5" s="73" t="s">
        <v>93</v>
      </c>
      <c r="CT5" s="73" t="s">
        <v>94</v>
      </c>
      <c r="CU5" s="73" t="s">
        <v>95</v>
      </c>
      <c r="CV5" s="73" t="s">
        <v>96</v>
      </c>
      <c r="CW5" s="73" t="s">
        <v>97</v>
      </c>
      <c r="CX5" s="73" t="s">
        <v>87</v>
      </c>
      <c r="CY5" s="73" t="s">
        <v>88</v>
      </c>
      <c r="CZ5" s="73" t="s">
        <v>89</v>
      </c>
      <c r="DA5" s="73" t="s">
        <v>90</v>
      </c>
      <c r="DB5" s="73" t="s">
        <v>91</v>
      </c>
      <c r="DC5" s="73" t="s">
        <v>92</v>
      </c>
      <c r="DD5" s="73" t="s">
        <v>93</v>
      </c>
      <c r="DE5" s="73" t="s">
        <v>94</v>
      </c>
      <c r="DF5" s="73" t="s">
        <v>95</v>
      </c>
      <c r="DG5" s="73" t="s">
        <v>96</v>
      </c>
      <c r="DH5" s="73" t="s">
        <v>97</v>
      </c>
      <c r="DI5" s="73" t="s">
        <v>87</v>
      </c>
      <c r="DJ5" s="73" t="s">
        <v>88</v>
      </c>
      <c r="DK5" s="73" t="s">
        <v>89</v>
      </c>
      <c r="DL5" s="73" t="s">
        <v>90</v>
      </c>
      <c r="DM5" s="73" t="s">
        <v>91</v>
      </c>
      <c r="DN5" s="73" t="s">
        <v>92</v>
      </c>
      <c r="DO5" s="73" t="s">
        <v>93</v>
      </c>
      <c r="DP5" s="73" t="s">
        <v>94</v>
      </c>
      <c r="DQ5" s="73" t="s">
        <v>95</v>
      </c>
      <c r="DR5" s="73" t="s">
        <v>96</v>
      </c>
      <c r="DS5" s="73" t="s">
        <v>97</v>
      </c>
      <c r="DT5" s="73" t="s">
        <v>87</v>
      </c>
      <c r="DU5" s="73" t="s">
        <v>88</v>
      </c>
      <c r="DV5" s="73" t="s">
        <v>89</v>
      </c>
      <c r="DW5" s="73" t="s">
        <v>90</v>
      </c>
      <c r="DX5" s="73" t="s">
        <v>91</v>
      </c>
      <c r="DY5" s="73" t="s">
        <v>92</v>
      </c>
      <c r="DZ5" s="73" t="s">
        <v>93</v>
      </c>
      <c r="EA5" s="73" t="s">
        <v>94</v>
      </c>
      <c r="EB5" s="73" t="s">
        <v>95</v>
      </c>
      <c r="EC5" s="73" t="s">
        <v>96</v>
      </c>
      <c r="ED5" s="73" t="s">
        <v>97</v>
      </c>
      <c r="EE5" s="73" t="s">
        <v>87</v>
      </c>
      <c r="EF5" s="73" t="s">
        <v>88</v>
      </c>
      <c r="EG5" s="73" t="s">
        <v>89</v>
      </c>
      <c r="EH5" s="73" t="s">
        <v>90</v>
      </c>
      <c r="EI5" s="73" t="s">
        <v>91</v>
      </c>
      <c r="EJ5" s="73" t="s">
        <v>92</v>
      </c>
      <c r="EK5" s="73" t="s">
        <v>93</v>
      </c>
      <c r="EL5" s="73" t="s">
        <v>94</v>
      </c>
      <c r="EM5" s="73" t="s">
        <v>95</v>
      </c>
      <c r="EN5" s="73" t="s">
        <v>96</v>
      </c>
      <c r="EO5" s="73" t="s">
        <v>97</v>
      </c>
    </row>
    <row r="6" spans="1:145" s="77" customFormat="1" x14ac:dyDescent="0.15">
      <c r="A6" s="61" t="s">
        <v>98</v>
      </c>
      <c r="B6" s="74">
        <f>B7</f>
        <v>2018</v>
      </c>
      <c r="C6" s="74">
        <f t="shared" ref="C6:X6" si="3">C7</f>
        <v>152188</v>
      </c>
      <c r="D6" s="74">
        <f t="shared" si="3"/>
        <v>47</v>
      </c>
      <c r="E6" s="74">
        <f t="shared" si="3"/>
        <v>17</v>
      </c>
      <c r="F6" s="74">
        <f t="shared" si="3"/>
        <v>4</v>
      </c>
      <c r="G6" s="74">
        <f t="shared" si="3"/>
        <v>0</v>
      </c>
      <c r="H6" s="74" t="str">
        <f t="shared" si="3"/>
        <v>新潟県　五泉市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特定環境保全公共下水道</v>
      </c>
      <c r="L6" s="74" t="str">
        <f t="shared" si="3"/>
        <v>D2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2.56</v>
      </c>
      <c r="Q6" s="75">
        <f t="shared" si="3"/>
        <v>95.86</v>
      </c>
      <c r="R6" s="75">
        <f t="shared" si="3"/>
        <v>2800</v>
      </c>
      <c r="S6" s="75">
        <f t="shared" si="3"/>
        <v>50392</v>
      </c>
      <c r="T6" s="75">
        <f t="shared" si="3"/>
        <v>351.91</v>
      </c>
      <c r="U6" s="75">
        <f t="shared" si="3"/>
        <v>143.19999999999999</v>
      </c>
      <c r="V6" s="75">
        <f t="shared" si="3"/>
        <v>1283</v>
      </c>
      <c r="W6" s="75">
        <f t="shared" si="3"/>
        <v>0.56000000000000005</v>
      </c>
      <c r="X6" s="75">
        <f t="shared" si="3"/>
        <v>2291.0700000000002</v>
      </c>
      <c r="Y6" s="76">
        <f>IF(Y7="",NA(),Y7)</f>
        <v>62.9</v>
      </c>
      <c r="Z6" s="76">
        <f t="shared" ref="Z6:AH6" si="4">IF(Z7="",NA(),Z7)</f>
        <v>66.64</v>
      </c>
      <c r="AA6" s="76">
        <f t="shared" si="4"/>
        <v>70.97</v>
      </c>
      <c r="AB6" s="76">
        <f t="shared" si="4"/>
        <v>69.75</v>
      </c>
      <c r="AC6" s="76">
        <f t="shared" si="4"/>
        <v>73.87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6">
        <f>IF(BF7="",NA(),BF7)</f>
        <v>3041.38</v>
      </c>
      <c r="BG6" s="76">
        <f t="shared" ref="BG6:BO6" si="7">IF(BG7="",NA(),BG7)</f>
        <v>3494.9</v>
      </c>
      <c r="BH6" s="76">
        <f t="shared" si="7"/>
        <v>1391.02</v>
      </c>
      <c r="BI6" s="76">
        <f t="shared" si="7"/>
        <v>988.52</v>
      </c>
      <c r="BJ6" s="76">
        <f t="shared" si="7"/>
        <v>1085.02</v>
      </c>
      <c r="BK6" s="76">
        <f t="shared" si="7"/>
        <v>1436</v>
      </c>
      <c r="BL6" s="76">
        <f t="shared" si="7"/>
        <v>1434.89</v>
      </c>
      <c r="BM6" s="76">
        <f t="shared" si="7"/>
        <v>1298.9100000000001</v>
      </c>
      <c r="BN6" s="76">
        <f t="shared" si="7"/>
        <v>1243.71</v>
      </c>
      <c r="BO6" s="76">
        <f t="shared" si="7"/>
        <v>1194.1500000000001</v>
      </c>
      <c r="BP6" s="75" t="str">
        <f>IF(BP7="","",IF(BP7="-","【-】","【"&amp;SUBSTITUTE(TEXT(BP7,"#,##0.00"),"-","△")&amp;"】"))</f>
        <v>【1,209.40】</v>
      </c>
      <c r="BQ6" s="76">
        <f>IF(BQ7="",NA(),BQ7)</f>
        <v>67.69</v>
      </c>
      <c r="BR6" s="76">
        <f t="shared" ref="BR6:BZ6" si="8">IF(BR7="",NA(),BR7)</f>
        <v>65.69</v>
      </c>
      <c r="BS6" s="76">
        <f t="shared" si="8"/>
        <v>67.03</v>
      </c>
      <c r="BT6" s="76">
        <f t="shared" si="8"/>
        <v>68.8</v>
      </c>
      <c r="BU6" s="76">
        <f t="shared" si="8"/>
        <v>72.09</v>
      </c>
      <c r="BV6" s="76">
        <f t="shared" si="8"/>
        <v>66.56</v>
      </c>
      <c r="BW6" s="76">
        <f t="shared" si="8"/>
        <v>66.22</v>
      </c>
      <c r="BX6" s="76">
        <f t="shared" si="8"/>
        <v>69.87</v>
      </c>
      <c r="BY6" s="76">
        <f t="shared" si="8"/>
        <v>74.3</v>
      </c>
      <c r="BZ6" s="76">
        <f t="shared" si="8"/>
        <v>72.260000000000005</v>
      </c>
      <c r="CA6" s="75" t="str">
        <f>IF(CA7="","",IF(CA7="-","【-】","【"&amp;SUBSTITUTE(TEXT(CA7,"#,##0.00"),"-","△")&amp;"】"))</f>
        <v>【74.48】</v>
      </c>
      <c r="CB6" s="76">
        <f>IF(CB7="",NA(),CB7)</f>
        <v>229.43</v>
      </c>
      <c r="CC6" s="76">
        <f t="shared" ref="CC6:CK6" si="9">IF(CC7="",NA(),CC7)</f>
        <v>237.25</v>
      </c>
      <c r="CD6" s="76">
        <f t="shared" si="9"/>
        <v>230.24</v>
      </c>
      <c r="CE6" s="76">
        <f t="shared" si="9"/>
        <v>222.87</v>
      </c>
      <c r="CF6" s="76">
        <f t="shared" si="9"/>
        <v>212.69</v>
      </c>
      <c r="CG6" s="76">
        <f t="shared" si="9"/>
        <v>244.29</v>
      </c>
      <c r="CH6" s="76">
        <f t="shared" si="9"/>
        <v>246.72</v>
      </c>
      <c r="CI6" s="76">
        <f t="shared" si="9"/>
        <v>234.96</v>
      </c>
      <c r="CJ6" s="76">
        <f t="shared" si="9"/>
        <v>221.81</v>
      </c>
      <c r="CK6" s="76">
        <f t="shared" si="9"/>
        <v>230.02</v>
      </c>
      <c r="CL6" s="75" t="str">
        <f>IF(CL7="","",IF(CL7="-","【-】","【"&amp;SUBSTITUTE(TEXT(CL7,"#,##0.00"),"-","△")&amp;"】"))</f>
        <v>【219.46】</v>
      </c>
      <c r="CM6" s="76" t="str">
        <f>IF(CM7="",NA(),CM7)</f>
        <v>-</v>
      </c>
      <c r="CN6" s="76" t="str">
        <f t="shared" ref="CN6:CV6" si="10">IF(CN7="",NA(),CN7)</f>
        <v>-</v>
      </c>
      <c r="CO6" s="76" t="str">
        <f t="shared" si="10"/>
        <v>-</v>
      </c>
      <c r="CP6" s="76" t="str">
        <f t="shared" si="10"/>
        <v>-</v>
      </c>
      <c r="CQ6" s="76" t="str">
        <f t="shared" si="10"/>
        <v>-</v>
      </c>
      <c r="CR6" s="76">
        <f t="shared" si="10"/>
        <v>43.58</v>
      </c>
      <c r="CS6" s="76">
        <f t="shared" si="10"/>
        <v>41.35</v>
      </c>
      <c r="CT6" s="76">
        <f t="shared" si="10"/>
        <v>42.9</v>
      </c>
      <c r="CU6" s="76">
        <f t="shared" si="10"/>
        <v>43.36</v>
      </c>
      <c r="CV6" s="76">
        <f t="shared" si="10"/>
        <v>42.56</v>
      </c>
      <c r="CW6" s="75" t="str">
        <f>IF(CW7="","",IF(CW7="-","【-】","【"&amp;SUBSTITUTE(TEXT(CW7,"#,##0.00"),"-","△")&amp;"】"))</f>
        <v>【42.82】</v>
      </c>
      <c r="CX6" s="76">
        <f>IF(CX7="",NA(),CX7)</f>
        <v>63.43</v>
      </c>
      <c r="CY6" s="76">
        <f t="shared" ref="CY6:DG6" si="11">IF(CY7="",NA(),CY7)</f>
        <v>65.38</v>
      </c>
      <c r="CZ6" s="76">
        <f t="shared" si="11"/>
        <v>66.540000000000006</v>
      </c>
      <c r="DA6" s="76">
        <f t="shared" si="11"/>
        <v>67.260000000000005</v>
      </c>
      <c r="DB6" s="76">
        <f t="shared" si="11"/>
        <v>67.42</v>
      </c>
      <c r="DC6" s="76">
        <f t="shared" si="11"/>
        <v>82.35</v>
      </c>
      <c r="DD6" s="76">
        <f t="shared" si="11"/>
        <v>82.9</v>
      </c>
      <c r="DE6" s="76">
        <f t="shared" si="11"/>
        <v>83.5</v>
      </c>
      <c r="DF6" s="76">
        <f t="shared" si="11"/>
        <v>83.06</v>
      </c>
      <c r="DG6" s="76">
        <f t="shared" si="11"/>
        <v>83.32</v>
      </c>
      <c r="DH6" s="75" t="str">
        <f>IF(DH7="","",IF(DH7="-","【-】","【"&amp;SUBSTITUTE(TEXT(DH7,"#,##0.00"),"-","△")&amp;"】"))</f>
        <v>【83.36】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0.04</v>
      </c>
      <c r="EK6" s="76">
        <f t="shared" si="14"/>
        <v>7.0000000000000007E-2</v>
      </c>
      <c r="EL6" s="76">
        <f t="shared" si="14"/>
        <v>0.09</v>
      </c>
      <c r="EM6" s="76">
        <f t="shared" si="14"/>
        <v>0.09</v>
      </c>
      <c r="EN6" s="76">
        <f t="shared" si="14"/>
        <v>0.13</v>
      </c>
      <c r="EO6" s="75" t="str">
        <f>IF(EO7="","",IF(EO7="-","【-】","【"&amp;SUBSTITUTE(TEXT(EO7,"#,##0.00"),"-","△")&amp;"】"))</f>
        <v>【0.12】</v>
      </c>
    </row>
    <row r="7" spans="1:145" s="77" customFormat="1" x14ac:dyDescent="0.15">
      <c r="A7" s="61"/>
      <c r="B7" s="78">
        <v>2018</v>
      </c>
      <c r="C7" s="78">
        <v>152188</v>
      </c>
      <c r="D7" s="78">
        <v>47</v>
      </c>
      <c r="E7" s="78">
        <v>17</v>
      </c>
      <c r="F7" s="78">
        <v>4</v>
      </c>
      <c r="G7" s="78">
        <v>0</v>
      </c>
      <c r="H7" s="78" t="s">
        <v>99</v>
      </c>
      <c r="I7" s="78" t="s">
        <v>100</v>
      </c>
      <c r="J7" s="78" t="s">
        <v>101</v>
      </c>
      <c r="K7" s="78" t="s">
        <v>102</v>
      </c>
      <c r="L7" s="78" t="s">
        <v>103</v>
      </c>
      <c r="M7" s="78" t="s">
        <v>104</v>
      </c>
      <c r="N7" s="79" t="s">
        <v>105</v>
      </c>
      <c r="O7" s="79" t="s">
        <v>106</v>
      </c>
      <c r="P7" s="79">
        <v>2.56</v>
      </c>
      <c r="Q7" s="79">
        <v>95.86</v>
      </c>
      <c r="R7" s="79">
        <v>2800</v>
      </c>
      <c r="S7" s="79">
        <v>50392</v>
      </c>
      <c r="T7" s="79">
        <v>351.91</v>
      </c>
      <c r="U7" s="79">
        <v>143.19999999999999</v>
      </c>
      <c r="V7" s="79">
        <v>1283</v>
      </c>
      <c r="W7" s="79">
        <v>0.56000000000000005</v>
      </c>
      <c r="X7" s="79">
        <v>2291.0700000000002</v>
      </c>
      <c r="Y7" s="79">
        <v>62.9</v>
      </c>
      <c r="Z7" s="79">
        <v>66.64</v>
      </c>
      <c r="AA7" s="79">
        <v>70.97</v>
      </c>
      <c r="AB7" s="79">
        <v>69.75</v>
      </c>
      <c r="AC7" s="79">
        <v>73.87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3041.38</v>
      </c>
      <c r="BG7" s="79">
        <v>3494.9</v>
      </c>
      <c r="BH7" s="79">
        <v>1391.02</v>
      </c>
      <c r="BI7" s="79">
        <v>988.52</v>
      </c>
      <c r="BJ7" s="79">
        <v>1085.02</v>
      </c>
      <c r="BK7" s="79">
        <v>1436</v>
      </c>
      <c r="BL7" s="79">
        <v>1434.89</v>
      </c>
      <c r="BM7" s="79">
        <v>1298.9100000000001</v>
      </c>
      <c r="BN7" s="79">
        <v>1243.71</v>
      </c>
      <c r="BO7" s="79">
        <v>1194.1500000000001</v>
      </c>
      <c r="BP7" s="79">
        <v>1209.4000000000001</v>
      </c>
      <c r="BQ7" s="79">
        <v>67.69</v>
      </c>
      <c r="BR7" s="79">
        <v>65.69</v>
      </c>
      <c r="BS7" s="79">
        <v>67.03</v>
      </c>
      <c r="BT7" s="79">
        <v>68.8</v>
      </c>
      <c r="BU7" s="79">
        <v>72.09</v>
      </c>
      <c r="BV7" s="79">
        <v>66.56</v>
      </c>
      <c r="BW7" s="79">
        <v>66.22</v>
      </c>
      <c r="BX7" s="79">
        <v>69.87</v>
      </c>
      <c r="BY7" s="79">
        <v>74.3</v>
      </c>
      <c r="BZ7" s="79">
        <v>72.260000000000005</v>
      </c>
      <c r="CA7" s="79">
        <v>74.48</v>
      </c>
      <c r="CB7" s="79">
        <v>229.43</v>
      </c>
      <c r="CC7" s="79">
        <v>237.25</v>
      </c>
      <c r="CD7" s="79">
        <v>230.24</v>
      </c>
      <c r="CE7" s="79">
        <v>222.87</v>
      </c>
      <c r="CF7" s="79">
        <v>212.69</v>
      </c>
      <c r="CG7" s="79">
        <v>244.29</v>
      </c>
      <c r="CH7" s="79">
        <v>246.72</v>
      </c>
      <c r="CI7" s="79">
        <v>234.96</v>
      </c>
      <c r="CJ7" s="79">
        <v>221.81</v>
      </c>
      <c r="CK7" s="79">
        <v>230.02</v>
      </c>
      <c r="CL7" s="79">
        <v>219.46</v>
      </c>
      <c r="CM7" s="79" t="s">
        <v>105</v>
      </c>
      <c r="CN7" s="79" t="s">
        <v>105</v>
      </c>
      <c r="CO7" s="79" t="s">
        <v>105</v>
      </c>
      <c r="CP7" s="79" t="s">
        <v>105</v>
      </c>
      <c r="CQ7" s="79" t="s">
        <v>105</v>
      </c>
      <c r="CR7" s="79">
        <v>43.58</v>
      </c>
      <c r="CS7" s="79">
        <v>41.35</v>
      </c>
      <c r="CT7" s="79">
        <v>42.9</v>
      </c>
      <c r="CU7" s="79">
        <v>43.36</v>
      </c>
      <c r="CV7" s="79">
        <v>42.56</v>
      </c>
      <c r="CW7" s="79">
        <v>42.82</v>
      </c>
      <c r="CX7" s="79">
        <v>63.43</v>
      </c>
      <c r="CY7" s="79">
        <v>65.38</v>
      </c>
      <c r="CZ7" s="79">
        <v>66.540000000000006</v>
      </c>
      <c r="DA7" s="79">
        <v>67.260000000000005</v>
      </c>
      <c r="DB7" s="79">
        <v>67.42</v>
      </c>
      <c r="DC7" s="79">
        <v>82.35</v>
      </c>
      <c r="DD7" s="79">
        <v>82.9</v>
      </c>
      <c r="DE7" s="79">
        <v>83.5</v>
      </c>
      <c r="DF7" s="79">
        <v>83.06</v>
      </c>
      <c r="DG7" s="79">
        <v>83.32</v>
      </c>
      <c r="DH7" s="79">
        <v>83.36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0.04</v>
      </c>
      <c r="EK7" s="79">
        <v>7.0000000000000007E-2</v>
      </c>
      <c r="EL7" s="79">
        <v>0.09</v>
      </c>
      <c r="EM7" s="79">
        <v>0.09</v>
      </c>
      <c r="EN7" s="79">
        <v>0.13</v>
      </c>
      <c r="EO7" s="79">
        <v>0.12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107</v>
      </c>
      <c r="C9" s="81" t="s">
        <v>108</v>
      </c>
      <c r="D9" s="81" t="s">
        <v>109</v>
      </c>
      <c r="E9" s="81" t="s">
        <v>110</v>
      </c>
      <c r="F9" s="81" t="s">
        <v>111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49</v>
      </c>
      <c r="B10" s="82">
        <f>DATEVALUE($B$6-4&amp;"年1月1日")</f>
        <v>41640</v>
      </c>
      <c r="C10" s="82">
        <f>DATEVALUE($B$6-3&amp;"年1月1日")</f>
        <v>42005</v>
      </c>
      <c r="D10" s="82">
        <f>DATEVALUE($B$6-2&amp;"年1月1日")</f>
        <v>42370</v>
      </c>
      <c r="E10" s="82">
        <f>DATEVALUE($B$6-1&amp;"年1月1日")</f>
        <v>42736</v>
      </c>
      <c r="F10" s="82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2019-12-05T05:11:43Z</dcterms:created>
  <dcterms:modified xsi:type="dcterms:W3CDTF">2019-12-05T05:11:43Z</dcterms:modified>
  <cp:category/>
</cp:coreProperties>
</file>