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8"/>
  <workbookPr/>
  <mc:AlternateContent xmlns:mc="http://schemas.openxmlformats.org/markup-compatibility/2006">
    <mc:Choice Requires="x15">
      <x15ac:absPath xmlns:x15ac="http://schemas.microsoft.com/office/spreadsheetml/2010/11/ac" url="E:\Users\jws19242\Desktop\210115 経営分析\"/>
    </mc:Choice>
  </mc:AlternateContent>
  <xr:revisionPtr revIDLastSave="0" documentId="13_ncr:1_{208657CC-A458-48EA-BB51-42FB6B0DFED1}" xr6:coauthVersionLast="36" xr6:coauthVersionMax="36" xr10:uidLastSave="{00000000-0000-0000-0000-000000000000}"/>
  <workbookProtection workbookAlgorithmName="SHA-512" workbookHashValue="ZRZETZtWxrbkEKd0yQnIAIY+j05ExixS8PP72FsSHoQ/AZfH5z1z7Uw4XUkWf4aOC0jyBwpO8xTxOh/ejaOfiw==" workbookSaltValue="RVLd3km1YFvu2X7mRUhTEQ==" workbookSpinCount="100000" lockStructure="1"/>
  <bookViews>
    <workbookView xWindow="0" yWindow="0" windowWidth="15360" windowHeight="7635" xr2:uid="{00000000-000D-0000-FFFF-FFFF00000000}"/>
  </bookViews>
  <sheets>
    <sheet name="法非適用_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J85" i="4" s="1"/>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AL10" i="4" s="1"/>
  <c r="T6" i="5"/>
  <c r="S6" i="5"/>
  <c r="R6" i="5"/>
  <c r="Q6" i="5"/>
  <c r="P6" i="5"/>
  <c r="O6" i="5"/>
  <c r="N6" i="5"/>
  <c r="M6" i="5"/>
  <c r="AD8" i="4" s="1"/>
  <c r="L6" i="5"/>
  <c r="K6" i="5"/>
  <c r="J6" i="5"/>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K85" i="4"/>
  <c r="I85" i="4"/>
  <c r="E85" i="4"/>
  <c r="BB10" i="4"/>
  <c r="AT10" i="4"/>
  <c r="W10" i="4"/>
  <c r="P10" i="4"/>
  <c r="I10" i="4"/>
  <c r="B10" i="4"/>
  <c r="BB8" i="4"/>
  <c r="AT8" i="4"/>
  <c r="AL8" i="4"/>
  <c r="W8" i="4"/>
  <c r="P8" i="4"/>
  <c r="I8" i="4"/>
  <c r="B6" i="4"/>
  <c r="C10" i="5" l="1"/>
  <c r="D10" i="5"/>
  <c r="E10" i="5"/>
  <c r="B10" i="5"/>
</calcChain>
</file>

<file path=xl/sharedStrings.xml><?xml version="1.0" encoding="utf-8"?>
<sst xmlns="http://schemas.openxmlformats.org/spreadsheetml/2006/main" count="225" uniqueCount="112">
  <si>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</si>
  <si>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</si>
  <si>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</si>
  <si>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</si>
  <si>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</si>
  <si>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2">
      <t>カンリ</t>
    </rPh>
    <rPh sb="2" eb="3">
      <t>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</si>
  <si>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</si>
  <si>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</si>
  <si>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</si>
  <si>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</si>
  <si>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</si>
  <si>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</si>
  <si>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</si>
  <si>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</si>
  <si>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</si>
  <si>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</si>
  <si>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</si>
  <si>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</si>
  <si>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</si>
  <si>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</si>
  <si>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</si>
  <si>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</si>
  <si>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</si>
  <si>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</si>
  <si>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</si>
  <si>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</si>
  <si>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</si>
  <si>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</si>
  <si>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</si>
  <si>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</si>
  <si>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</si>
  <si>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</si>
  <si>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</si>
  <si>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</si>
  <si>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</si>
  <si>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</si>
  <si>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</si>
  <si>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</si>
  <si>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</si>
  <si>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</si>
  <si>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</si>
  <si>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</si>
  <si>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</si>
  <si>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</si>
  <si>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</si>
  <si>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</si>
  <si>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</si>
  <si>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</si>
  <si>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</si>
  <si>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</si>
  <si>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</si>
  <si>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</si>
  <si>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</si>
  <si>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</si>
  <si>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</si>
  <si>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</si>
  <si>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</si>
  <si>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</si>
  <si>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</si>
  <si>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</si>
  <si>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</si>
  <si>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</si>
  <si>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</si>
  <si>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</si>
  <si>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</si>
  <si>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</si>
  <si>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</si>
  <si>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</si>
  <si>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</si>
  <si>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</si>
  <si>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</si>
  <si>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</si>
  <si>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</si>
  <si>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管理者の情報</t>
    <rPh sb="0" eb="3">
      <t>カンリシャ</t>
    </rPh>
    <rPh sb="4" eb="6">
      <t>ジョウホウ</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</si>
  <si>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</si>
  <si>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</si>
  <si>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</si>
  <si>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</si>
  <si>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</si>
  <si>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</si>
  <si>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</si>
  <si>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</si>
  <si>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</si>
  <si>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</si>
  <si>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</si>
  <si>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</si>
  <si>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</si>
  <si>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</si>
  <si>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</si>
  <si>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</si>
  <si>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</si>
  <si>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</si>
  <si>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</si>
  <si>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</si>
  <si>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</si>
  <si>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</si>
  <si>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新潟県　五泉市</t>
  </si>
  <si>
    <t>法非適用</t>
  </si>
  <si>
    <t>水道事業</t>
  </si>
  <si>
    <t>簡易水道事業</t>
  </si>
  <si>
    <t>D4</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</si>
  <si>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</si>
  <si>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</si>
  <si>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</si>
  <si>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</si>
  <si>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</si>
  <si>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</si>
  <si>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</si>
  <si>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</si>
  <si>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①収益的収支比率
　簡易水道事業統合に向けた施設整備による地方債が増加しているため、低い値となった。
④企業債残高対給水収益比率
　簡易水道事業統合に向けた施設整備による地方債が増加しているため、給水収益に対する企業債残高の比率が高くなっている。
⑤料金回収率
　給水に係る費用が給水規模に対して増大しており、給水原価が上昇したためと考えられる。
⑥給水原価
　簡易水道事業統合に向けて施設整備を進めた結果、給水規模に対して費用が増大したためと考えられる。
⑦施設利用率
　概ね類似団体平均と同値であり、適切な規模と考えられる。
⑧有収率
　施設更新により改善が進んでいる。</t>
    <rPh sb="1" eb="4">
      <t>シュウエキテキ</t>
    </rPh>
    <rPh sb="4" eb="6">
      <t>シュウシ</t>
    </rPh>
    <rPh sb="6" eb="8">
      <t>ヒリツ</t>
    </rPh>
    <rPh sb="10" eb="12">
      <t>カンイ</t>
    </rPh>
    <rPh sb="12" eb="14">
      <t>スイドウ</t>
    </rPh>
    <rPh sb="14" eb="16">
      <t>ジギョウ</t>
    </rPh>
    <rPh sb="16" eb="18">
      <t>トウゴウ</t>
    </rPh>
    <rPh sb="19" eb="20">
      <t>ム</t>
    </rPh>
    <rPh sb="22" eb="24">
      <t>シセツ</t>
    </rPh>
    <rPh sb="24" eb="26">
      <t>セイビ</t>
    </rPh>
    <rPh sb="29" eb="32">
      <t>チホウサイ</t>
    </rPh>
    <rPh sb="33" eb="35">
      <t>ゾウカ</t>
    </rPh>
    <rPh sb="42" eb="43">
      <t>ヒク</t>
    </rPh>
    <rPh sb="44" eb="45">
      <t>アタイ</t>
    </rPh>
    <rPh sb="52" eb="54">
      <t>キギョウ</t>
    </rPh>
    <rPh sb="54" eb="55">
      <t>サイ</t>
    </rPh>
    <rPh sb="55" eb="57">
      <t>ザンダカ</t>
    </rPh>
    <rPh sb="57" eb="58">
      <t>タイ</t>
    </rPh>
    <rPh sb="58" eb="60">
      <t>キュウスイ</t>
    </rPh>
    <rPh sb="60" eb="62">
      <t>シュウエキ</t>
    </rPh>
    <rPh sb="62" eb="64">
      <t>ヒリツ</t>
    </rPh>
    <rPh sb="66" eb="68">
      <t>カンイ</t>
    </rPh>
    <rPh sb="68" eb="70">
      <t>スイドウ</t>
    </rPh>
    <rPh sb="70" eb="72">
      <t>ジギョウ</t>
    </rPh>
    <rPh sb="72" eb="74">
      <t>トウゴウ</t>
    </rPh>
    <rPh sb="75" eb="76">
      <t>ム</t>
    </rPh>
    <rPh sb="78" eb="80">
      <t>シセツ</t>
    </rPh>
    <rPh sb="80" eb="82">
      <t>セイビ</t>
    </rPh>
    <rPh sb="85" eb="88">
      <t>チホウサイ</t>
    </rPh>
    <rPh sb="89" eb="91">
      <t>ゾウカ</t>
    </rPh>
    <rPh sb="98" eb="100">
      <t>キュウスイ</t>
    </rPh>
    <rPh sb="100" eb="102">
      <t>シュウエキ</t>
    </rPh>
    <rPh sb="103" eb="104">
      <t>タイ</t>
    </rPh>
    <rPh sb="106" eb="108">
      <t>キギョウ</t>
    </rPh>
    <rPh sb="108" eb="109">
      <t>サイ</t>
    </rPh>
    <rPh sb="109" eb="111">
      <t>ザンダカ</t>
    </rPh>
    <rPh sb="112" eb="114">
      <t>ヒリツ</t>
    </rPh>
    <rPh sb="115" eb="116">
      <t>タカ</t>
    </rPh>
    <rPh sb="125" eb="127">
      <t>リョウキン</t>
    </rPh>
    <rPh sb="127" eb="129">
      <t>カイシュウ</t>
    </rPh>
    <rPh sb="129" eb="130">
      <t>リツ</t>
    </rPh>
    <rPh sb="132" eb="134">
      <t>キュウスイ</t>
    </rPh>
    <rPh sb="135" eb="136">
      <t>カカ</t>
    </rPh>
    <rPh sb="137" eb="139">
      <t>ヒヨウ</t>
    </rPh>
    <rPh sb="140" eb="142">
      <t>キュウスイ</t>
    </rPh>
    <rPh sb="142" eb="144">
      <t>キボ</t>
    </rPh>
    <rPh sb="145" eb="146">
      <t>タイ</t>
    </rPh>
    <rPh sb="148" eb="150">
      <t>ゾウダイ</t>
    </rPh>
    <rPh sb="155" eb="157">
      <t>キュウスイ</t>
    </rPh>
    <rPh sb="157" eb="159">
      <t>ゲンカ</t>
    </rPh>
    <rPh sb="160" eb="162">
      <t>ジョウショウ</t>
    </rPh>
    <rPh sb="167" eb="168">
      <t>カンガ</t>
    </rPh>
    <rPh sb="175" eb="177">
      <t>キュウスイ</t>
    </rPh>
    <rPh sb="177" eb="179">
      <t>ゲンカ</t>
    </rPh>
    <rPh sb="181" eb="183">
      <t>カンイ</t>
    </rPh>
    <rPh sb="183" eb="185">
      <t>スイドウ</t>
    </rPh>
    <rPh sb="185" eb="187">
      <t>ジギョウ</t>
    </rPh>
    <rPh sb="187" eb="189">
      <t>トウゴウ</t>
    </rPh>
    <rPh sb="190" eb="191">
      <t>ム</t>
    </rPh>
    <rPh sb="193" eb="195">
      <t>シセツ</t>
    </rPh>
    <rPh sb="195" eb="197">
      <t>セイビ</t>
    </rPh>
    <rPh sb="198" eb="199">
      <t>スス</t>
    </rPh>
    <rPh sb="201" eb="203">
      <t>ケッカ</t>
    </rPh>
    <rPh sb="204" eb="206">
      <t>キュウスイ</t>
    </rPh>
    <rPh sb="206" eb="208">
      <t>キボ</t>
    </rPh>
    <rPh sb="209" eb="210">
      <t>タイ</t>
    </rPh>
    <rPh sb="212" eb="214">
      <t>ヒヨウ</t>
    </rPh>
    <rPh sb="215" eb="217">
      <t>ゾウダイ</t>
    </rPh>
    <rPh sb="222" eb="223">
      <t>カンガ</t>
    </rPh>
    <rPh sb="230" eb="232">
      <t>シセツ</t>
    </rPh>
    <rPh sb="232" eb="234">
      <t>リヨウ</t>
    </rPh>
    <rPh sb="234" eb="235">
      <t>リツ</t>
    </rPh>
    <rPh sb="237" eb="238">
      <t>オオム</t>
    </rPh>
    <rPh sb="239" eb="241">
      <t>ルイジ</t>
    </rPh>
    <rPh sb="241" eb="243">
      <t>ダンタイ</t>
    </rPh>
    <rPh sb="243" eb="245">
      <t>ヘイキン</t>
    </rPh>
    <rPh sb="246" eb="248">
      <t>ドウチ</t>
    </rPh>
    <rPh sb="252" eb="254">
      <t>テキセツ</t>
    </rPh>
    <rPh sb="255" eb="257">
      <t>キボ</t>
    </rPh>
    <rPh sb="258" eb="259">
      <t>カンガ</t>
    </rPh>
    <rPh sb="266" eb="269">
      <t>ユウシュウリツ</t>
    </rPh>
    <rPh sb="271" eb="273">
      <t>シセツ</t>
    </rPh>
    <rPh sb="273" eb="275">
      <t>コウシン</t>
    </rPh>
    <rPh sb="278" eb="280">
      <t>カイゼン</t>
    </rPh>
    <rPh sb="281" eb="282">
      <t>スス</t>
    </rPh>
    <phoneticPr fontId="4"/>
  </si>
  <si>
    <t>③管路更新率
　簡易水道事業の統合に向けて、布設替を順次進めている。</t>
    <rPh sb="1" eb="3">
      <t>カンロ</t>
    </rPh>
    <rPh sb="3" eb="5">
      <t>コウシン</t>
    </rPh>
    <rPh sb="5" eb="6">
      <t>リツ</t>
    </rPh>
    <rPh sb="8" eb="10">
      <t>カンイ</t>
    </rPh>
    <rPh sb="10" eb="12">
      <t>スイドウ</t>
    </rPh>
    <rPh sb="12" eb="14">
      <t>ジギョウ</t>
    </rPh>
    <rPh sb="15" eb="17">
      <t>トウゴウ</t>
    </rPh>
    <rPh sb="18" eb="19">
      <t>ム</t>
    </rPh>
    <rPh sb="22" eb="25">
      <t>フセツガ</t>
    </rPh>
    <rPh sb="26" eb="28">
      <t>ジュンジ</t>
    </rPh>
    <rPh sb="28" eb="29">
      <t>スス</t>
    </rPh>
    <phoneticPr fontId="4"/>
  </si>
  <si>
    <t>　簡易水道事業と上水道事業との統合に向けて施設整備を進めた結果、収益に対して費用が上回る状態にある。
　順次統合を進め、統合した上水道事業として経営の健全化を図る必要がある。</t>
    <rPh sb="1" eb="3">
      <t>カンイ</t>
    </rPh>
    <rPh sb="3" eb="5">
      <t>スイドウ</t>
    </rPh>
    <rPh sb="5" eb="7">
      <t>ジギョウ</t>
    </rPh>
    <rPh sb="8" eb="11">
      <t>ジョウスイドウ</t>
    </rPh>
    <rPh sb="11" eb="13">
      <t>ジギョウ</t>
    </rPh>
    <rPh sb="15" eb="17">
      <t>トウゴウ</t>
    </rPh>
    <rPh sb="18" eb="19">
      <t>ム</t>
    </rPh>
    <rPh sb="21" eb="23">
      <t>シセツ</t>
    </rPh>
    <rPh sb="23" eb="25">
      <t>セイビ</t>
    </rPh>
    <rPh sb="26" eb="27">
      <t>スス</t>
    </rPh>
    <rPh sb="29" eb="31">
      <t>ケッカ</t>
    </rPh>
    <rPh sb="32" eb="34">
      <t>シュウエキ</t>
    </rPh>
    <rPh sb="35" eb="36">
      <t>タイ</t>
    </rPh>
    <rPh sb="38" eb="40">
      <t>ヒヨウ</t>
    </rPh>
    <rPh sb="41" eb="43">
      <t>ウワマワ</t>
    </rPh>
    <rPh sb="44" eb="46">
      <t>ジョウタイ</t>
    </rPh>
    <rPh sb="52" eb="54">
      <t>ジュンジ</t>
    </rPh>
    <rPh sb="54" eb="56">
      <t>トウゴウ</t>
    </rPh>
    <rPh sb="57" eb="58">
      <t>スス</t>
    </rPh>
    <rPh sb="60" eb="62">
      <t>トウゴウ</t>
    </rPh>
    <rPh sb="64" eb="67">
      <t>ジョウスイドウ</t>
    </rPh>
    <rPh sb="67" eb="69">
      <t>ジギョウ</t>
    </rPh>
    <rPh sb="72" eb="74">
      <t>ケイエイ</t>
    </rPh>
    <rPh sb="75" eb="78">
      <t>ケンゼンカ</t>
    </rPh>
    <rPh sb="79" eb="80">
      <t>ハカ</t>
    </rPh>
    <rPh sb="81" eb="83">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</si>
</sst>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quot;△&quot;#,##0"/>
    <numFmt numFmtId="177" formatCode="#,##0.00;&quot;△&quot;#,##0.00"/>
    <numFmt numFmtId="178" formatCode="#,##0.00;&quot;△&quot;#,##0.00;&quot;-&quot;"/>
    <numFmt numFmtId="179"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40" fontId="0" fillId="0" borderId="0" xfId="0" applyNumberFormat="1">
      <alignment vertical="center"/>
    </xf>
    <xf numFmtId="0" fontId="0" fillId="5" borderId="2" xfId="0" applyFill="1" applyBorder="1">
      <alignment vertical="center"/>
    </xf>
    <xf numFmtId="179"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shrinkToFit="1"/>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データ!$ED$6:$EH$6</c:f>
              <c:numCache>
                <c:formatCode>#,##0.00;"△"#,##0.00;"-"</c:formatCode>
                <c:ptCount val="5"/>
                <c:pt idx="0">
                  <c:v>20.059999999999999</c:v>
                </c:pt>
                <c:pt idx="1">
                  <c:v>10.16</c:v>
                </c:pt>
                <c:pt idx="2">
                  <c:v>3.84</c:v>
                </c:pt>
                <c:pt idx="3">
                  <c:v>0.51</c:v>
                </c:pt>
                <c:pt idx="4">
                  <c:v>4.5599999999999996</c:v>
                </c:pt>
              </c:numCache>
            </c:numRef>
          </c:val>
          <c:extLst>
            <c:ext xmlns:c16="http://schemas.microsoft.com/office/drawing/2014/chart" uri="{C3380CC4-5D6E-409C-BE32-E72D297353CC}">
              <c16:uniqueId val="{00000000-6260-40A4-B22D-5B0DB10EBCE2}"/>
            </c:ext>
          </c:extLst>
        </c:ser>
        <c:dLbls>
          <c:showLegendKey val="0"/>
          <c:showVal val="0"/>
          <c:showCatName val="0"/>
          <c:showSerName val="0"/>
          <c:showPercent val="0"/>
          <c:showBubbleSize val="0"/>
        </c:dLbls>
        <c:gapWidth val="150"/>
        <c:axId val="214083072"/>
        <c:axId val="2140849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0.69</c:v>
                </c:pt>
                <c:pt idx="1">
                  <c:v>1.26</c:v>
                </c:pt>
                <c:pt idx="2">
                  <c:v>0.78</c:v>
                </c:pt>
                <c:pt idx="3">
                  <c:v>0.56999999999999995</c:v>
                </c:pt>
                <c:pt idx="4">
                  <c:v>0.62</c:v>
                </c:pt>
              </c:numCache>
            </c:numRef>
          </c:val>
          <c:smooth val="0"/>
          <c:extLst>
            <c:ext xmlns:c16="http://schemas.microsoft.com/office/drawing/2014/chart" uri="{C3380CC4-5D6E-409C-BE32-E72D297353CC}">
              <c16:uniqueId val="{00000001-6260-40A4-B22D-5B0DB10EBCE2}"/>
            </c:ext>
          </c:extLst>
        </c:ser>
        <c:dLbls>
          <c:showLegendKey val="0"/>
          <c:showVal val="0"/>
          <c:showCatName val="0"/>
          <c:showSerName val="0"/>
          <c:showPercent val="0"/>
          <c:showBubbleSize val="0"/>
        </c:dLbls>
        <c:marker val="1"/>
        <c:smooth val="0"/>
        <c:axId val="214083072"/>
        <c:axId val="214084992"/>
      </c:lineChart>
      <c:dateAx>
        <c:axId val="214083072"/>
        <c:scaling>
          <c:orientation val="minMax"/>
        </c:scaling>
        <c:delete val="1"/>
        <c:axPos val="b"/>
        <c:numFmt formatCode="ge" sourceLinked="1"/>
        <c:majorTickMark val="none"/>
        <c:minorTickMark val="none"/>
        <c:tickLblPos val="none"/>
        <c:crossAx val="214084992"/>
        <c:crosses val="autoZero"/>
        <c:auto val="1"/>
        <c:lblOffset val="100"/>
        <c:baseTimeUnit val="years"/>
      </c:dateAx>
      <c:valAx>
        <c:axId val="214084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3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データ!$X$6:$AB$6</c:f>
              <c:numCache>
                <c:formatCode>#,##0.00;"△"#,##0.00;"-"</c:formatCode>
                <c:ptCount val="5"/>
                <c:pt idx="0">
                  <c:v>72.459999999999994</c:v>
                </c:pt>
                <c:pt idx="1">
                  <c:v>132.11000000000001</c:v>
                </c:pt>
                <c:pt idx="2">
                  <c:v>85.26</c:v>
                </c:pt>
                <c:pt idx="3">
                  <c:v>76.84</c:v>
                </c:pt>
                <c:pt idx="4">
                  <c:v>37.79</c:v>
                </c:pt>
              </c:numCache>
            </c:numRef>
          </c:val>
          <c:extLst>
            <c:ext xmlns:c16="http://schemas.microsoft.com/office/drawing/2014/chart" uri="{C3380CC4-5D6E-409C-BE32-E72D297353CC}">
              <c16:uniqueId val="{00000000-E920-49B1-8EAE-D92500E8ECE1}"/>
            </c:ext>
          </c:extLst>
        </c:ser>
        <c:dLbls>
          <c:showLegendKey val="0"/>
          <c:showVal val="0"/>
          <c:showCatName val="0"/>
          <c:showSerName val="0"/>
          <c:showPercent val="0"/>
          <c:showBubbleSize val="0"/>
        </c:dLbls>
        <c:gapWidth val="150"/>
        <c:axId val="218296704"/>
        <c:axId val="21829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75.87</c:v>
                </c:pt>
                <c:pt idx="1">
                  <c:v>72.03</c:v>
                </c:pt>
                <c:pt idx="2">
                  <c:v>72.11</c:v>
                </c:pt>
                <c:pt idx="3">
                  <c:v>74.05</c:v>
                </c:pt>
                <c:pt idx="4">
                  <c:v>73.25</c:v>
                </c:pt>
              </c:numCache>
            </c:numRef>
          </c:val>
          <c:smooth val="0"/>
          <c:extLst>
            <c:ext xmlns:c16="http://schemas.microsoft.com/office/drawing/2014/chart" uri="{C3380CC4-5D6E-409C-BE32-E72D297353CC}">
              <c16:uniqueId val="{00000001-E920-49B1-8EAE-D92500E8ECE1}"/>
            </c:ext>
          </c:extLst>
        </c:ser>
        <c:dLbls>
          <c:showLegendKey val="0"/>
          <c:showVal val="0"/>
          <c:showCatName val="0"/>
          <c:showSerName val="0"/>
          <c:showPercent val="0"/>
          <c:showBubbleSize val="0"/>
        </c:dLbls>
        <c:marker val="1"/>
        <c:smooth val="0"/>
        <c:axId val="218296704"/>
        <c:axId val="218299776"/>
      </c:lineChart>
      <c:dateAx>
        <c:axId val="218296704"/>
        <c:scaling>
          <c:orientation val="minMax"/>
        </c:scaling>
        <c:delete val="1"/>
        <c:axPos val="b"/>
        <c:numFmt formatCode="ge" sourceLinked="1"/>
        <c:majorTickMark val="none"/>
        <c:minorTickMark val="none"/>
        <c:tickLblPos val="none"/>
        <c:crossAx val="218299776"/>
        <c:crosses val="autoZero"/>
        <c:auto val="1"/>
        <c:lblOffset val="100"/>
        <c:baseTimeUnit val="years"/>
      </c:dateAx>
      <c:valAx>
        <c:axId val="21829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8296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データ!$DH$6:$DL$6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114-4B82-AADF-99ACAFE1EF4A}"/>
            </c:ext>
          </c:extLst>
        </c:ser>
        <c:dLbls>
          <c:showLegendKey val="0"/>
          <c:showVal val="0"/>
          <c:showCatName val="0"/>
          <c:showSerName val="0"/>
          <c:showPercent val="0"/>
          <c:showBubbleSize val="0"/>
        </c:dLbls>
        <c:gapWidth val="150"/>
        <c:axId val="73241728"/>
        <c:axId val="73243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114-4B82-AADF-99ACAFE1EF4A}"/>
            </c:ext>
          </c:extLst>
        </c:ser>
        <c:dLbls>
          <c:showLegendKey val="0"/>
          <c:showVal val="0"/>
          <c:showCatName val="0"/>
          <c:showSerName val="0"/>
          <c:showPercent val="0"/>
          <c:showBubbleSize val="0"/>
        </c:dLbls>
        <c:marker val="1"/>
        <c:smooth val="0"/>
        <c:axId val="73241728"/>
        <c:axId val="73243648"/>
      </c:lineChart>
      <c:dateAx>
        <c:axId val="73241728"/>
        <c:scaling>
          <c:orientation val="minMax"/>
        </c:scaling>
        <c:delete val="1"/>
        <c:axPos val="b"/>
        <c:numFmt formatCode="ge" sourceLinked="1"/>
        <c:majorTickMark val="none"/>
        <c:minorTickMark val="none"/>
        <c:tickLblPos val="none"/>
        <c:crossAx val="73243648"/>
        <c:crosses val="autoZero"/>
        <c:auto val="1"/>
        <c:lblOffset val="100"/>
        <c:baseTimeUnit val="years"/>
      </c:dateAx>
      <c:valAx>
        <c:axId val="73243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1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データ!$DS$6:$DW$6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785-415A-B662-4A212C16AD61}"/>
            </c:ext>
          </c:extLst>
        </c:ser>
        <c:dLbls>
          <c:showLegendKey val="0"/>
          <c:showVal val="0"/>
          <c:showCatName val="0"/>
          <c:showSerName val="0"/>
          <c:showPercent val="0"/>
          <c:showBubbleSize val="0"/>
        </c:dLbls>
        <c:gapWidth val="150"/>
        <c:axId val="73257728"/>
        <c:axId val="73259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785-415A-B662-4A212C16AD61}"/>
            </c:ext>
          </c:extLst>
        </c:ser>
        <c:dLbls>
          <c:showLegendKey val="0"/>
          <c:showVal val="0"/>
          <c:showCatName val="0"/>
          <c:showSerName val="0"/>
          <c:showPercent val="0"/>
          <c:showBubbleSize val="0"/>
        </c:dLbls>
        <c:marker val="1"/>
        <c:smooth val="0"/>
        <c:axId val="73257728"/>
        <c:axId val="73259648"/>
      </c:lineChart>
      <c:dateAx>
        <c:axId val="73257728"/>
        <c:scaling>
          <c:orientation val="minMax"/>
        </c:scaling>
        <c:delete val="1"/>
        <c:axPos val="b"/>
        <c:numFmt formatCode="ge" sourceLinked="1"/>
        <c:majorTickMark val="none"/>
        <c:minorTickMark val="none"/>
        <c:tickLblPos val="none"/>
        <c:crossAx val="73259648"/>
        <c:crosses val="autoZero"/>
        <c:auto val="1"/>
        <c:lblOffset val="100"/>
        <c:baseTimeUnit val="years"/>
      </c:dateAx>
      <c:valAx>
        <c:axId val="73259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7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データ!$AI$6:$AM$6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F405-4868-8111-0063BF32E941}"/>
            </c:ext>
          </c:extLst>
        </c:ser>
        <c:dLbls>
          <c:showLegendKey val="0"/>
          <c:showVal val="0"/>
          <c:showCatName val="0"/>
          <c:showSerName val="0"/>
          <c:showPercent val="0"/>
          <c:showBubbleSize val="0"/>
        </c:dLbls>
        <c:gapWidth val="150"/>
        <c:axId val="73339264"/>
        <c:axId val="73341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405-4868-8111-0063BF32E941}"/>
            </c:ext>
          </c:extLst>
        </c:ser>
        <c:dLbls>
          <c:showLegendKey val="0"/>
          <c:showVal val="0"/>
          <c:showCatName val="0"/>
          <c:showSerName val="0"/>
          <c:showPercent val="0"/>
          <c:showBubbleSize val="0"/>
        </c:dLbls>
        <c:marker val="1"/>
        <c:smooth val="0"/>
        <c:axId val="73339264"/>
        <c:axId val="73341184"/>
      </c:lineChart>
      <c:dateAx>
        <c:axId val="73339264"/>
        <c:scaling>
          <c:orientation val="minMax"/>
        </c:scaling>
        <c:delete val="1"/>
        <c:axPos val="b"/>
        <c:numFmt formatCode="ge" sourceLinked="1"/>
        <c:majorTickMark val="none"/>
        <c:minorTickMark val="none"/>
        <c:tickLblPos val="none"/>
        <c:crossAx val="73341184"/>
        <c:crosses val="autoZero"/>
        <c:auto val="1"/>
        <c:lblOffset val="100"/>
        <c:baseTimeUnit val="years"/>
      </c:dateAx>
      <c:valAx>
        <c:axId val="73341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データ!$AT$6:$AX$6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CB3-436F-A3C1-74D473C33B2D}"/>
            </c:ext>
          </c:extLst>
        </c:ser>
        <c:dLbls>
          <c:showLegendKey val="0"/>
          <c:showVal val="0"/>
          <c:showCatName val="0"/>
          <c:showSerName val="0"/>
          <c:showPercent val="0"/>
          <c:showBubbleSize val="0"/>
        </c:dLbls>
        <c:gapWidth val="150"/>
        <c:axId val="73359360"/>
        <c:axId val="733612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CB3-436F-A3C1-74D473C33B2D}"/>
            </c:ext>
          </c:extLst>
        </c:ser>
        <c:dLbls>
          <c:showLegendKey val="0"/>
          <c:showVal val="0"/>
          <c:showCatName val="0"/>
          <c:showSerName val="0"/>
          <c:showPercent val="0"/>
          <c:showBubbleSize val="0"/>
        </c:dLbls>
        <c:marker val="1"/>
        <c:smooth val="0"/>
        <c:axId val="73359360"/>
        <c:axId val="73361280"/>
      </c:lineChart>
      <c:dateAx>
        <c:axId val="73359360"/>
        <c:scaling>
          <c:orientation val="minMax"/>
        </c:scaling>
        <c:delete val="1"/>
        <c:axPos val="b"/>
        <c:numFmt formatCode="ge" sourceLinked="1"/>
        <c:majorTickMark val="none"/>
        <c:minorTickMark val="none"/>
        <c:tickLblPos val="none"/>
        <c:crossAx val="73361280"/>
        <c:crosses val="autoZero"/>
        <c:auto val="1"/>
        <c:lblOffset val="100"/>
        <c:baseTimeUnit val="years"/>
      </c:dateAx>
      <c:valAx>
        <c:axId val="73361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9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データ!$BE$6:$BI$6</c:f>
              <c:numCache>
                <c:formatCode>#,##0.00;"△"#,##0.00;"-"</c:formatCode>
                <c:ptCount val="5"/>
                <c:pt idx="0">
                  <c:v>7155.8</c:v>
                </c:pt>
                <c:pt idx="1">
                  <c:v>7878.41</c:v>
                </c:pt>
                <c:pt idx="2">
                  <c:v>9009.11</c:v>
                </c:pt>
                <c:pt idx="3">
                  <c:v>9364.9500000000007</c:v>
                </c:pt>
                <c:pt idx="4">
                  <c:v>9954.4500000000007</c:v>
                </c:pt>
              </c:numCache>
            </c:numRef>
          </c:val>
          <c:extLst>
            <c:ext xmlns:c16="http://schemas.microsoft.com/office/drawing/2014/chart" uri="{C3380CC4-5D6E-409C-BE32-E72D297353CC}">
              <c16:uniqueId val="{00000000-5AC9-48A7-A67C-3F80BBC546FD}"/>
            </c:ext>
          </c:extLst>
        </c:ser>
        <c:dLbls>
          <c:showLegendKey val="0"/>
          <c:showVal val="0"/>
          <c:showCatName val="0"/>
          <c:showSerName val="0"/>
          <c:showPercent val="0"/>
          <c:showBubbleSize val="0"/>
        </c:dLbls>
        <c:gapWidth val="150"/>
        <c:axId val="73375104"/>
        <c:axId val="73393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1125.69</c:v>
                </c:pt>
                <c:pt idx="1">
                  <c:v>1510.14</c:v>
                </c:pt>
                <c:pt idx="2">
                  <c:v>1595.62</c:v>
                </c:pt>
                <c:pt idx="3">
                  <c:v>1302.33</c:v>
                </c:pt>
                <c:pt idx="4">
                  <c:v>1274.21</c:v>
                </c:pt>
              </c:numCache>
            </c:numRef>
          </c:val>
          <c:smooth val="0"/>
          <c:extLst>
            <c:ext xmlns:c16="http://schemas.microsoft.com/office/drawing/2014/chart" uri="{C3380CC4-5D6E-409C-BE32-E72D297353CC}">
              <c16:uniqueId val="{00000001-5AC9-48A7-A67C-3F80BBC546FD}"/>
            </c:ext>
          </c:extLst>
        </c:ser>
        <c:dLbls>
          <c:showLegendKey val="0"/>
          <c:showVal val="0"/>
          <c:showCatName val="0"/>
          <c:showSerName val="0"/>
          <c:showPercent val="0"/>
          <c:showBubbleSize val="0"/>
        </c:dLbls>
        <c:marker val="1"/>
        <c:smooth val="0"/>
        <c:axId val="73375104"/>
        <c:axId val="73393664"/>
      </c:lineChart>
      <c:dateAx>
        <c:axId val="73375104"/>
        <c:scaling>
          <c:orientation val="minMax"/>
        </c:scaling>
        <c:delete val="1"/>
        <c:axPos val="b"/>
        <c:numFmt formatCode="ge" sourceLinked="1"/>
        <c:majorTickMark val="none"/>
        <c:minorTickMark val="none"/>
        <c:tickLblPos val="none"/>
        <c:crossAx val="73393664"/>
        <c:crosses val="autoZero"/>
        <c:auto val="1"/>
        <c:lblOffset val="100"/>
        <c:baseTimeUnit val="years"/>
      </c:dateAx>
      <c:valAx>
        <c:axId val="73393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75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データ!$BP$6:$BT$6</c:f>
              <c:numCache>
                <c:formatCode>#,##0.00;"△"#,##0.00;"-"</c:formatCode>
                <c:ptCount val="5"/>
                <c:pt idx="0">
                  <c:v>39.31</c:v>
                </c:pt>
                <c:pt idx="1">
                  <c:v>42.46</c:v>
                </c:pt>
                <c:pt idx="2">
                  <c:v>34.06</c:v>
                </c:pt>
                <c:pt idx="3">
                  <c:v>32.369999999999997</c:v>
                </c:pt>
                <c:pt idx="4">
                  <c:v>22.72</c:v>
                </c:pt>
              </c:numCache>
            </c:numRef>
          </c:val>
          <c:extLst>
            <c:ext xmlns:c16="http://schemas.microsoft.com/office/drawing/2014/chart" uri="{C3380CC4-5D6E-409C-BE32-E72D297353CC}">
              <c16:uniqueId val="{00000000-3909-4F1A-988B-5ED50EBCAA3B}"/>
            </c:ext>
          </c:extLst>
        </c:ser>
        <c:dLbls>
          <c:showLegendKey val="0"/>
          <c:showVal val="0"/>
          <c:showCatName val="0"/>
          <c:showSerName val="0"/>
          <c:showPercent val="0"/>
          <c:showBubbleSize val="0"/>
        </c:dLbls>
        <c:gapWidth val="150"/>
        <c:axId val="139856896"/>
        <c:axId val="139875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46.48</c:v>
                </c:pt>
                <c:pt idx="1">
                  <c:v>22.67</c:v>
                </c:pt>
                <c:pt idx="2">
                  <c:v>37.92</c:v>
                </c:pt>
                <c:pt idx="3">
                  <c:v>40.89</c:v>
                </c:pt>
                <c:pt idx="4">
                  <c:v>41.25</c:v>
                </c:pt>
              </c:numCache>
            </c:numRef>
          </c:val>
          <c:smooth val="0"/>
          <c:extLst>
            <c:ext xmlns:c16="http://schemas.microsoft.com/office/drawing/2014/chart" uri="{C3380CC4-5D6E-409C-BE32-E72D297353CC}">
              <c16:uniqueId val="{00000001-3909-4F1A-988B-5ED50EBCAA3B}"/>
            </c:ext>
          </c:extLst>
        </c:ser>
        <c:dLbls>
          <c:showLegendKey val="0"/>
          <c:showVal val="0"/>
          <c:showCatName val="0"/>
          <c:showSerName val="0"/>
          <c:showPercent val="0"/>
          <c:showBubbleSize val="0"/>
        </c:dLbls>
        <c:marker val="1"/>
        <c:smooth val="0"/>
        <c:axId val="139856896"/>
        <c:axId val="139875456"/>
      </c:lineChart>
      <c:dateAx>
        <c:axId val="139856896"/>
        <c:scaling>
          <c:orientation val="minMax"/>
        </c:scaling>
        <c:delete val="1"/>
        <c:axPos val="b"/>
        <c:numFmt formatCode="ge" sourceLinked="1"/>
        <c:majorTickMark val="none"/>
        <c:minorTickMark val="none"/>
        <c:tickLblPos val="none"/>
        <c:crossAx val="139875456"/>
        <c:crosses val="autoZero"/>
        <c:auto val="1"/>
        <c:lblOffset val="100"/>
        <c:baseTimeUnit val="years"/>
      </c:dateAx>
      <c:valAx>
        <c:axId val="139875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56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データ!$CA$6:$CE$6</c:f>
              <c:numCache>
                <c:formatCode>#,##0.00;"△"#,##0.00;"-"</c:formatCode>
                <c:ptCount val="5"/>
                <c:pt idx="0">
                  <c:v>334.35</c:v>
                </c:pt>
                <c:pt idx="1">
                  <c:v>308.77999999999997</c:v>
                </c:pt>
                <c:pt idx="2">
                  <c:v>415.84</c:v>
                </c:pt>
                <c:pt idx="3">
                  <c:v>437.97</c:v>
                </c:pt>
                <c:pt idx="4">
                  <c:v>585.92999999999995</c:v>
                </c:pt>
              </c:numCache>
            </c:numRef>
          </c:val>
          <c:extLst>
            <c:ext xmlns:c16="http://schemas.microsoft.com/office/drawing/2014/chart" uri="{C3380CC4-5D6E-409C-BE32-E72D297353CC}">
              <c16:uniqueId val="{00000000-EB68-4C7F-BB22-BADAF51E270B}"/>
            </c:ext>
          </c:extLst>
        </c:ser>
        <c:dLbls>
          <c:showLegendKey val="0"/>
          <c:showVal val="0"/>
          <c:showCatName val="0"/>
          <c:showSerName val="0"/>
          <c:showPercent val="0"/>
          <c:showBubbleSize val="0"/>
        </c:dLbls>
        <c:gapWidth val="150"/>
        <c:axId val="139889280"/>
        <c:axId val="202195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376.61</c:v>
                </c:pt>
                <c:pt idx="1">
                  <c:v>789.62</c:v>
                </c:pt>
                <c:pt idx="2">
                  <c:v>423.18</c:v>
                </c:pt>
                <c:pt idx="3">
                  <c:v>383.2</c:v>
                </c:pt>
                <c:pt idx="4">
                  <c:v>383.25</c:v>
                </c:pt>
              </c:numCache>
            </c:numRef>
          </c:val>
          <c:smooth val="0"/>
          <c:extLst>
            <c:ext xmlns:c16="http://schemas.microsoft.com/office/drawing/2014/chart" uri="{C3380CC4-5D6E-409C-BE32-E72D297353CC}">
              <c16:uniqueId val="{00000001-EB68-4C7F-BB22-BADAF51E270B}"/>
            </c:ext>
          </c:extLst>
        </c:ser>
        <c:dLbls>
          <c:showLegendKey val="0"/>
          <c:showVal val="0"/>
          <c:showCatName val="0"/>
          <c:showSerName val="0"/>
          <c:showPercent val="0"/>
          <c:showBubbleSize val="0"/>
        </c:dLbls>
        <c:marker val="1"/>
        <c:smooth val="0"/>
        <c:axId val="139889280"/>
        <c:axId val="202195712"/>
      </c:lineChart>
      <c:dateAx>
        <c:axId val="139889280"/>
        <c:scaling>
          <c:orientation val="minMax"/>
        </c:scaling>
        <c:delete val="1"/>
        <c:axPos val="b"/>
        <c:numFmt formatCode="ge" sourceLinked="1"/>
        <c:majorTickMark val="none"/>
        <c:minorTickMark val="none"/>
        <c:tickLblPos val="none"/>
        <c:crossAx val="202195712"/>
        <c:crosses val="autoZero"/>
        <c:auto val="1"/>
        <c:lblOffset val="100"/>
        <c:baseTimeUnit val="years"/>
      </c:dateAx>
      <c:valAx>
        <c:axId val="202195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データ!$CL$6:$CP$6</c:f>
              <c:numCache>
                <c:formatCode>#,##0.00;"△"#,##0.00;"-"</c:formatCode>
                <c:ptCount val="5"/>
                <c:pt idx="0">
                  <c:v>84.68</c:v>
                </c:pt>
                <c:pt idx="1">
                  <c:v>66.31</c:v>
                </c:pt>
                <c:pt idx="2">
                  <c:v>59.72</c:v>
                </c:pt>
                <c:pt idx="3">
                  <c:v>55.18</c:v>
                </c:pt>
                <c:pt idx="4">
                  <c:v>52.88</c:v>
                </c:pt>
              </c:numCache>
            </c:numRef>
          </c:val>
          <c:extLst>
            <c:ext xmlns:c16="http://schemas.microsoft.com/office/drawing/2014/chart" uri="{C3380CC4-5D6E-409C-BE32-E72D297353CC}">
              <c16:uniqueId val="{00000000-0D86-4DFF-A77A-1FEFBED783E2}"/>
            </c:ext>
          </c:extLst>
        </c:ser>
        <c:dLbls>
          <c:showLegendKey val="0"/>
          <c:showVal val="0"/>
          <c:showCatName val="0"/>
          <c:showSerName val="0"/>
          <c:showPercent val="0"/>
          <c:showBubbleSize val="0"/>
        </c:dLbls>
        <c:gapWidth val="150"/>
        <c:axId val="202221824"/>
        <c:axId val="202232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57.43</c:v>
                </c:pt>
                <c:pt idx="1">
                  <c:v>48.7</c:v>
                </c:pt>
                <c:pt idx="2">
                  <c:v>46.9</c:v>
                </c:pt>
                <c:pt idx="3">
                  <c:v>47.95</c:v>
                </c:pt>
                <c:pt idx="4">
                  <c:v>48.26</c:v>
                </c:pt>
              </c:numCache>
            </c:numRef>
          </c:val>
          <c:smooth val="0"/>
          <c:extLst>
            <c:ext xmlns:c16="http://schemas.microsoft.com/office/drawing/2014/chart" uri="{C3380CC4-5D6E-409C-BE32-E72D297353CC}">
              <c16:uniqueId val="{00000001-0D86-4DFF-A77A-1FEFBED783E2}"/>
            </c:ext>
          </c:extLst>
        </c:ser>
        <c:dLbls>
          <c:showLegendKey val="0"/>
          <c:showVal val="0"/>
          <c:showCatName val="0"/>
          <c:showSerName val="0"/>
          <c:showPercent val="0"/>
          <c:showBubbleSize val="0"/>
        </c:dLbls>
        <c:marker val="1"/>
        <c:smooth val="0"/>
        <c:axId val="202221824"/>
        <c:axId val="202232192"/>
      </c:lineChart>
      <c:dateAx>
        <c:axId val="202221824"/>
        <c:scaling>
          <c:orientation val="minMax"/>
        </c:scaling>
        <c:delete val="1"/>
        <c:axPos val="b"/>
        <c:numFmt formatCode="ge" sourceLinked="1"/>
        <c:majorTickMark val="none"/>
        <c:minorTickMark val="none"/>
        <c:tickLblPos val="none"/>
        <c:crossAx val="202232192"/>
        <c:crosses val="autoZero"/>
        <c:auto val="1"/>
        <c:lblOffset val="100"/>
        <c:baseTimeUnit val="years"/>
      </c:dateAx>
      <c:valAx>
        <c:axId val="202232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21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データ!$CW$6:$DA$6</c:f>
              <c:numCache>
                <c:formatCode>#,##0.00;"△"#,##0.00;"-"</c:formatCode>
                <c:ptCount val="5"/>
                <c:pt idx="0">
                  <c:v>57.13</c:v>
                </c:pt>
                <c:pt idx="1">
                  <c:v>68.52</c:v>
                </c:pt>
                <c:pt idx="2">
                  <c:v>74.05</c:v>
                </c:pt>
                <c:pt idx="3">
                  <c:v>81.41</c:v>
                </c:pt>
                <c:pt idx="4">
                  <c:v>82.64</c:v>
                </c:pt>
              </c:numCache>
            </c:numRef>
          </c:val>
          <c:extLst>
            <c:ext xmlns:c16="http://schemas.microsoft.com/office/drawing/2014/chart" uri="{C3380CC4-5D6E-409C-BE32-E72D297353CC}">
              <c16:uniqueId val="{00000000-E68B-42CC-93FF-E9562861AA41}"/>
            </c:ext>
          </c:extLst>
        </c:ser>
        <c:dLbls>
          <c:showLegendKey val="0"/>
          <c:showVal val="0"/>
          <c:showCatName val="0"/>
          <c:showSerName val="0"/>
          <c:showPercent val="0"/>
          <c:showBubbleSize val="0"/>
        </c:dLbls>
        <c:gapWidth val="150"/>
        <c:axId val="202274688"/>
        <c:axId val="202276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73.83</c:v>
                </c:pt>
                <c:pt idx="1">
                  <c:v>74.959999999999994</c:v>
                </c:pt>
                <c:pt idx="2">
                  <c:v>74.63</c:v>
                </c:pt>
                <c:pt idx="3">
                  <c:v>74.900000000000006</c:v>
                </c:pt>
                <c:pt idx="4">
                  <c:v>72.72</c:v>
                </c:pt>
              </c:numCache>
            </c:numRef>
          </c:val>
          <c:smooth val="0"/>
          <c:extLst>
            <c:ext xmlns:c16="http://schemas.microsoft.com/office/drawing/2014/chart" uri="{C3380CC4-5D6E-409C-BE32-E72D297353CC}">
              <c16:uniqueId val="{00000001-E68B-42CC-93FF-E9562861AA41}"/>
            </c:ext>
          </c:extLst>
        </c:ser>
        <c:dLbls>
          <c:showLegendKey val="0"/>
          <c:showVal val="0"/>
          <c:showCatName val="0"/>
          <c:showSerName val="0"/>
          <c:showPercent val="0"/>
          <c:showBubbleSize val="0"/>
        </c:dLbls>
        <c:marker val="1"/>
        <c:smooth val="0"/>
        <c:axId val="202274688"/>
        <c:axId val="202276864"/>
      </c:lineChart>
      <c:dateAx>
        <c:axId val="202274688"/>
        <c:scaling>
          <c:orientation val="minMax"/>
        </c:scaling>
        <c:delete val="1"/>
        <c:axPos val="b"/>
        <c:numFmt formatCode="ge" sourceLinked="1"/>
        <c:majorTickMark val="none"/>
        <c:minorTickMark val="none"/>
        <c:tickLblPos val="none"/>
        <c:crossAx val="202276864"/>
        <c:crosses val="autoZero"/>
        <c:auto val="1"/>
        <c:lblOffset val="100"/>
        <c:baseTimeUnit val="years"/>
      </c:dateAx>
      <c:valAx>
        <c:axId val="202276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74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7D72534-C3D3-46FA-A84F-F8D71C5CC06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【75.60】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91A7400-C653-4FDB-9EFC-354BF10106F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【1,074.14】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E3768B1-D82E-4F96-80F0-F5E6085471D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【73.77】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7EBEB09-6C4B-40F4-9CFF-232EDECA952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【55.95】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E53A18-466F-4877-9910-905F8B7B2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8BA8BA9-A927-48D0-BA33-39089D1B1DB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145F531-B156-43F1-A992-19A833FF85F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【0.54】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Normal="100" workbookViewId="0">
      <selection activeCell="BL83" sqref="BL8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新潟県　五泉市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2"/>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水道事業</v>
      </c>
      <c r="J8" s="49"/>
      <c r="K8" s="49"/>
      <c r="L8" s="49"/>
      <c r="M8" s="49"/>
      <c r="N8" s="49"/>
      <c r="O8" s="49"/>
      <c r="P8" s="49" t="str">
        <f>データ!$K$6</f>
        <v>簡易水道事業</v>
      </c>
      <c r="Q8" s="49"/>
      <c r="R8" s="49"/>
      <c r="S8" s="49"/>
      <c r="T8" s="49"/>
      <c r="U8" s="49"/>
      <c r="V8" s="49"/>
      <c r="W8" s="49" t="str">
        <f>データ!$L$6</f>
        <v>D4</v>
      </c>
      <c r="X8" s="49"/>
      <c r="Y8" s="49"/>
      <c r="Z8" s="49"/>
      <c r="AA8" s="49"/>
      <c r="AB8" s="49"/>
      <c r="AC8" s="49"/>
      <c r="AD8" s="49" t="str">
        <f>データ!$M$6</f>
        <v>非設置</v>
      </c>
      <c r="AE8" s="49"/>
      <c r="AF8" s="49"/>
      <c r="AG8" s="49"/>
      <c r="AH8" s="49"/>
      <c r="AI8" s="49"/>
      <c r="AJ8" s="49"/>
      <c r="AK8" s="2"/>
      <c r="AL8" s="50">
        <f>データ!$R$6</f>
        <v>50392</v>
      </c>
      <c r="AM8" s="50"/>
      <c r="AN8" s="50"/>
      <c r="AO8" s="50"/>
      <c r="AP8" s="50"/>
      <c r="AQ8" s="50"/>
      <c r="AR8" s="50"/>
      <c r="AS8" s="50"/>
      <c r="AT8" s="46">
        <f>データ!$S$6</f>
        <v>351.91</v>
      </c>
      <c r="AU8" s="46"/>
      <c r="AV8" s="46"/>
      <c r="AW8" s="46"/>
      <c r="AX8" s="46"/>
      <c r="AY8" s="46"/>
      <c r="AZ8" s="46"/>
      <c r="BA8" s="46"/>
      <c r="BB8" s="46">
        <f>データ!$T$6</f>
        <v>143.19999999999999</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2"/>
      <c r="AE9" s="2"/>
      <c r="AF9" s="2"/>
      <c r="AG9" s="2"/>
      <c r="AH9" s="3"/>
      <c r="AI9" s="2"/>
      <c r="AJ9" s="2"/>
      <c r="AK9" s="2"/>
      <c r="AL9" s="45" t="s">
        <v>16</v>
      </c>
      <c r="AM9" s="45"/>
      <c r="AN9" s="45"/>
      <c r="AO9" s="45"/>
      <c r="AP9" s="45"/>
      <c r="AQ9" s="45"/>
      <c r="AR9" s="45"/>
      <c r="AS9" s="45"/>
      <c r="AT9" s="45" t="s">
        <v>17</v>
      </c>
      <c r="AU9" s="45"/>
      <c r="AV9" s="45"/>
      <c r="AW9" s="45"/>
      <c r="AX9" s="45"/>
      <c r="AY9" s="45"/>
      <c r="AZ9" s="45"/>
      <c r="BA9" s="45"/>
      <c r="BB9" s="45" t="s">
        <v>18</v>
      </c>
      <c r="BC9" s="45"/>
      <c r="BD9" s="45"/>
      <c r="BE9" s="45"/>
      <c r="BF9" s="45"/>
      <c r="BG9" s="45"/>
      <c r="BH9" s="45"/>
      <c r="BI9" s="45"/>
      <c r="BJ9" s="3"/>
      <c r="BK9" s="3"/>
      <c r="BL9" s="51" t="s">
        <v>19</v>
      </c>
      <c r="BM9" s="52"/>
      <c r="BN9" s="10" t="s">
        <v>20</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3.02</v>
      </c>
      <c r="Q10" s="46"/>
      <c r="R10" s="46"/>
      <c r="S10" s="46"/>
      <c r="T10" s="46"/>
      <c r="U10" s="46"/>
      <c r="V10" s="46"/>
      <c r="W10" s="50">
        <f>データ!$Q$6</f>
        <v>2808</v>
      </c>
      <c r="X10" s="50"/>
      <c r="Y10" s="50"/>
      <c r="Z10" s="50"/>
      <c r="AA10" s="50"/>
      <c r="AB10" s="50"/>
      <c r="AC10" s="50"/>
      <c r="AD10" s="2"/>
      <c r="AE10" s="2"/>
      <c r="AF10" s="2"/>
      <c r="AG10" s="2"/>
      <c r="AH10" s="2"/>
      <c r="AI10" s="2"/>
      <c r="AJ10" s="2"/>
      <c r="AK10" s="2"/>
      <c r="AL10" s="50">
        <f>データ!$U$6</f>
        <v>1515</v>
      </c>
      <c r="AM10" s="50"/>
      <c r="AN10" s="50"/>
      <c r="AO10" s="50"/>
      <c r="AP10" s="50"/>
      <c r="AQ10" s="50"/>
      <c r="AR10" s="50"/>
      <c r="AS10" s="50"/>
      <c r="AT10" s="46">
        <f>データ!$V$6</f>
        <v>6.71</v>
      </c>
      <c r="AU10" s="46"/>
      <c r="AV10" s="46"/>
      <c r="AW10" s="46"/>
      <c r="AX10" s="46"/>
      <c r="AY10" s="46"/>
      <c r="AZ10" s="46"/>
      <c r="BA10" s="46"/>
      <c r="BB10" s="46">
        <f>データ!$W$6</f>
        <v>225.78</v>
      </c>
      <c r="BC10" s="46"/>
      <c r="BD10" s="46"/>
      <c r="BE10" s="46"/>
      <c r="BF10" s="46"/>
      <c r="BG10" s="46"/>
      <c r="BH10" s="46"/>
      <c r="BI10" s="46"/>
      <c r="BJ10" s="2"/>
      <c r="BK10" s="2"/>
      <c r="BL10" s="53" t="s">
        <v>21</v>
      </c>
      <c r="BM10" s="54"/>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7" t="s">
        <v>23</v>
      </c>
      <c r="BM11" s="67"/>
      <c r="BN11" s="67"/>
      <c r="BO11" s="67"/>
      <c r="BP11" s="67"/>
      <c r="BQ11" s="67"/>
      <c r="BR11" s="67"/>
      <c r="BS11" s="67"/>
      <c r="BT11" s="67"/>
      <c r="BU11" s="67"/>
      <c r="BV11" s="67"/>
      <c r="BW11" s="67"/>
      <c r="BX11" s="67"/>
      <c r="BY11" s="67"/>
      <c r="BZ11" s="6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7"/>
      <c r="BM12" s="67"/>
      <c r="BN12" s="67"/>
      <c r="BO12" s="67"/>
      <c r="BP12" s="67"/>
      <c r="BQ12" s="67"/>
      <c r="BR12" s="67"/>
      <c r="BS12" s="67"/>
      <c r="BT12" s="67"/>
      <c r="BU12" s="67"/>
      <c r="BV12" s="67"/>
      <c r="BW12" s="67"/>
      <c r="BX12" s="67"/>
      <c r="BY12" s="67"/>
      <c r="BZ12" s="6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8"/>
      <c r="BM13" s="68"/>
      <c r="BN13" s="68"/>
      <c r="BO13" s="68"/>
      <c r="BP13" s="68"/>
      <c r="BQ13" s="68"/>
      <c r="BR13" s="68"/>
      <c r="BS13" s="68"/>
      <c r="BT13" s="68"/>
      <c r="BU13" s="68"/>
      <c r="BV13" s="68"/>
      <c r="BW13" s="68"/>
      <c r="BX13" s="68"/>
      <c r="BY13" s="68"/>
      <c r="BZ13" s="68"/>
    </row>
    <row r="14" spans="1:78" ht="13.5" customHeight="1" x14ac:dyDescent="0.15">
      <c r="A14" s="2"/>
      <c r="B14" s="69" t="s">
        <v>24</v>
      </c>
      <c r="C14" s="70"/>
      <c r="D14" s="70"/>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1"/>
      <c r="BK14" s="2"/>
      <c r="BL14" s="55" t="s">
        <v>25</v>
      </c>
      <c r="BM14" s="56"/>
      <c r="BN14" s="56"/>
      <c r="BO14" s="56"/>
      <c r="BP14" s="56"/>
      <c r="BQ14" s="56"/>
      <c r="BR14" s="56"/>
      <c r="BS14" s="56"/>
      <c r="BT14" s="56"/>
      <c r="BU14" s="56"/>
      <c r="BV14" s="56"/>
      <c r="BW14" s="56"/>
      <c r="BX14" s="56"/>
      <c r="BY14" s="56"/>
      <c r="BZ14" s="57"/>
    </row>
    <row r="15" spans="1:78" ht="13.5" customHeight="1" x14ac:dyDescent="0.15">
      <c r="A15" s="2"/>
      <c r="B15" s="72"/>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4"/>
      <c r="BK15" s="2"/>
      <c r="BL15" s="58"/>
      <c r="BM15" s="59"/>
      <c r="BN15" s="59"/>
      <c r="BO15" s="59"/>
      <c r="BP15" s="59"/>
      <c r="BQ15" s="59"/>
      <c r="BR15" s="59"/>
      <c r="BS15" s="59"/>
      <c r="BT15" s="59"/>
      <c r="BU15" s="59"/>
      <c r="BV15" s="59"/>
      <c r="BW15" s="59"/>
      <c r="BX15" s="59"/>
      <c r="BY15" s="59"/>
      <c r="BZ15" s="60"/>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1" t="s">
        <v>109</v>
      </c>
      <c r="BM16" s="62"/>
      <c r="BN16" s="62"/>
      <c r="BO16" s="62"/>
      <c r="BP16" s="62"/>
      <c r="BQ16" s="62"/>
      <c r="BR16" s="62"/>
      <c r="BS16" s="62"/>
      <c r="BT16" s="62"/>
      <c r="BU16" s="62"/>
      <c r="BV16" s="62"/>
      <c r="BW16" s="62"/>
      <c r="BX16" s="62"/>
      <c r="BY16" s="62"/>
      <c r="BZ16" s="63"/>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1"/>
      <c r="BM17" s="62"/>
      <c r="BN17" s="62"/>
      <c r="BO17" s="62"/>
      <c r="BP17" s="62"/>
      <c r="BQ17" s="62"/>
      <c r="BR17" s="62"/>
      <c r="BS17" s="62"/>
      <c r="BT17" s="62"/>
      <c r="BU17" s="62"/>
      <c r="BV17" s="62"/>
      <c r="BW17" s="62"/>
      <c r="BX17" s="62"/>
      <c r="BY17" s="62"/>
      <c r="BZ17" s="63"/>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1"/>
      <c r="BM18" s="62"/>
      <c r="BN18" s="62"/>
      <c r="BO18" s="62"/>
      <c r="BP18" s="62"/>
      <c r="BQ18" s="62"/>
      <c r="BR18" s="62"/>
      <c r="BS18" s="62"/>
      <c r="BT18" s="62"/>
      <c r="BU18" s="62"/>
      <c r="BV18" s="62"/>
      <c r="BW18" s="62"/>
      <c r="BX18" s="62"/>
      <c r="BY18" s="62"/>
      <c r="BZ18" s="63"/>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1"/>
      <c r="BM19" s="62"/>
      <c r="BN19" s="62"/>
      <c r="BO19" s="62"/>
      <c r="BP19" s="62"/>
      <c r="BQ19" s="62"/>
      <c r="BR19" s="62"/>
      <c r="BS19" s="62"/>
      <c r="BT19" s="62"/>
      <c r="BU19" s="62"/>
      <c r="BV19" s="62"/>
      <c r="BW19" s="62"/>
      <c r="BX19" s="62"/>
      <c r="BY19" s="62"/>
      <c r="BZ19" s="63"/>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1"/>
      <c r="BM20" s="62"/>
      <c r="BN20" s="62"/>
      <c r="BO20" s="62"/>
      <c r="BP20" s="62"/>
      <c r="BQ20" s="62"/>
      <c r="BR20" s="62"/>
      <c r="BS20" s="62"/>
      <c r="BT20" s="62"/>
      <c r="BU20" s="62"/>
      <c r="BV20" s="62"/>
      <c r="BW20" s="62"/>
      <c r="BX20" s="62"/>
      <c r="BY20" s="62"/>
      <c r="BZ20" s="63"/>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1"/>
      <c r="BM21" s="62"/>
      <c r="BN21" s="62"/>
      <c r="BO21" s="62"/>
      <c r="BP21" s="62"/>
      <c r="BQ21" s="62"/>
      <c r="BR21" s="62"/>
      <c r="BS21" s="62"/>
      <c r="BT21" s="62"/>
      <c r="BU21" s="62"/>
      <c r="BV21" s="62"/>
      <c r="BW21" s="62"/>
      <c r="BX21" s="62"/>
      <c r="BY21" s="62"/>
      <c r="BZ21" s="63"/>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1"/>
      <c r="BM22" s="62"/>
      <c r="BN22" s="62"/>
      <c r="BO22" s="62"/>
      <c r="BP22" s="62"/>
      <c r="BQ22" s="62"/>
      <c r="BR22" s="62"/>
      <c r="BS22" s="62"/>
      <c r="BT22" s="62"/>
      <c r="BU22" s="62"/>
      <c r="BV22" s="62"/>
      <c r="BW22" s="62"/>
      <c r="BX22" s="62"/>
      <c r="BY22" s="62"/>
      <c r="BZ22" s="63"/>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1"/>
      <c r="BM23" s="62"/>
      <c r="BN23" s="62"/>
      <c r="BO23" s="62"/>
      <c r="BP23" s="62"/>
      <c r="BQ23" s="62"/>
      <c r="BR23" s="62"/>
      <c r="BS23" s="62"/>
      <c r="BT23" s="62"/>
      <c r="BU23" s="62"/>
      <c r="BV23" s="62"/>
      <c r="BW23" s="62"/>
      <c r="BX23" s="62"/>
      <c r="BY23" s="62"/>
      <c r="BZ23" s="63"/>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1"/>
      <c r="BM24" s="62"/>
      <c r="BN24" s="62"/>
      <c r="BO24" s="62"/>
      <c r="BP24" s="62"/>
      <c r="BQ24" s="62"/>
      <c r="BR24" s="62"/>
      <c r="BS24" s="62"/>
      <c r="BT24" s="62"/>
      <c r="BU24" s="62"/>
      <c r="BV24" s="62"/>
      <c r="BW24" s="62"/>
      <c r="BX24" s="62"/>
      <c r="BY24" s="62"/>
      <c r="BZ24" s="63"/>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1"/>
      <c r="BM25" s="62"/>
      <c r="BN25" s="62"/>
      <c r="BO25" s="62"/>
      <c r="BP25" s="62"/>
      <c r="BQ25" s="62"/>
      <c r="BR25" s="62"/>
      <c r="BS25" s="62"/>
      <c r="BT25" s="62"/>
      <c r="BU25" s="62"/>
      <c r="BV25" s="62"/>
      <c r="BW25" s="62"/>
      <c r="BX25" s="62"/>
      <c r="BY25" s="62"/>
      <c r="BZ25" s="63"/>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1"/>
      <c r="BM26" s="62"/>
      <c r="BN26" s="62"/>
      <c r="BO26" s="62"/>
      <c r="BP26" s="62"/>
      <c r="BQ26" s="62"/>
      <c r="BR26" s="62"/>
      <c r="BS26" s="62"/>
      <c r="BT26" s="62"/>
      <c r="BU26" s="62"/>
      <c r="BV26" s="62"/>
      <c r="BW26" s="62"/>
      <c r="BX26" s="62"/>
      <c r="BY26" s="62"/>
      <c r="BZ26" s="63"/>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1"/>
      <c r="BM27" s="62"/>
      <c r="BN27" s="62"/>
      <c r="BO27" s="62"/>
      <c r="BP27" s="62"/>
      <c r="BQ27" s="62"/>
      <c r="BR27" s="62"/>
      <c r="BS27" s="62"/>
      <c r="BT27" s="62"/>
      <c r="BU27" s="62"/>
      <c r="BV27" s="62"/>
      <c r="BW27" s="62"/>
      <c r="BX27" s="62"/>
      <c r="BY27" s="62"/>
      <c r="BZ27" s="63"/>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1"/>
      <c r="BM28" s="62"/>
      <c r="BN28" s="62"/>
      <c r="BO28" s="62"/>
      <c r="BP28" s="62"/>
      <c r="BQ28" s="62"/>
      <c r="BR28" s="62"/>
      <c r="BS28" s="62"/>
      <c r="BT28" s="62"/>
      <c r="BU28" s="62"/>
      <c r="BV28" s="62"/>
      <c r="BW28" s="62"/>
      <c r="BX28" s="62"/>
      <c r="BY28" s="62"/>
      <c r="BZ28" s="63"/>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1"/>
      <c r="BM29" s="62"/>
      <c r="BN29" s="62"/>
      <c r="BO29" s="62"/>
      <c r="BP29" s="62"/>
      <c r="BQ29" s="62"/>
      <c r="BR29" s="62"/>
      <c r="BS29" s="62"/>
      <c r="BT29" s="62"/>
      <c r="BU29" s="62"/>
      <c r="BV29" s="62"/>
      <c r="BW29" s="62"/>
      <c r="BX29" s="62"/>
      <c r="BY29" s="62"/>
      <c r="BZ29" s="63"/>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1"/>
      <c r="BM30" s="62"/>
      <c r="BN30" s="62"/>
      <c r="BO30" s="62"/>
      <c r="BP30" s="62"/>
      <c r="BQ30" s="62"/>
      <c r="BR30" s="62"/>
      <c r="BS30" s="62"/>
      <c r="BT30" s="62"/>
      <c r="BU30" s="62"/>
      <c r="BV30" s="62"/>
      <c r="BW30" s="62"/>
      <c r="BX30" s="62"/>
      <c r="BY30" s="62"/>
      <c r="BZ30" s="63"/>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1"/>
      <c r="BM31" s="62"/>
      <c r="BN31" s="62"/>
      <c r="BO31" s="62"/>
      <c r="BP31" s="62"/>
      <c r="BQ31" s="62"/>
      <c r="BR31" s="62"/>
      <c r="BS31" s="62"/>
      <c r="BT31" s="62"/>
      <c r="BU31" s="62"/>
      <c r="BV31" s="62"/>
      <c r="BW31" s="62"/>
      <c r="BX31" s="62"/>
      <c r="BY31" s="62"/>
      <c r="BZ31" s="63"/>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1"/>
      <c r="BM32" s="62"/>
      <c r="BN32" s="62"/>
      <c r="BO32" s="62"/>
      <c r="BP32" s="62"/>
      <c r="BQ32" s="62"/>
      <c r="BR32" s="62"/>
      <c r="BS32" s="62"/>
      <c r="BT32" s="62"/>
      <c r="BU32" s="62"/>
      <c r="BV32" s="62"/>
      <c r="BW32" s="62"/>
      <c r="BX32" s="62"/>
      <c r="BY32" s="62"/>
      <c r="BZ32" s="63"/>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1"/>
      <c r="BM33" s="62"/>
      <c r="BN33" s="62"/>
      <c r="BO33" s="62"/>
      <c r="BP33" s="62"/>
      <c r="BQ33" s="62"/>
      <c r="BR33" s="62"/>
      <c r="BS33" s="62"/>
      <c r="BT33" s="62"/>
      <c r="BU33" s="62"/>
      <c r="BV33" s="62"/>
      <c r="BW33" s="62"/>
      <c r="BX33" s="62"/>
      <c r="BY33" s="62"/>
      <c r="BZ33" s="63"/>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61"/>
      <c r="BM34" s="62"/>
      <c r="BN34" s="62"/>
      <c r="BO34" s="62"/>
      <c r="BP34" s="62"/>
      <c r="BQ34" s="62"/>
      <c r="BR34" s="62"/>
      <c r="BS34" s="62"/>
      <c r="BT34" s="62"/>
      <c r="BU34" s="62"/>
      <c r="BV34" s="62"/>
      <c r="BW34" s="62"/>
      <c r="BX34" s="62"/>
      <c r="BY34" s="62"/>
      <c r="BZ34" s="63"/>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61"/>
      <c r="BM35" s="62"/>
      <c r="BN35" s="62"/>
      <c r="BO35" s="62"/>
      <c r="BP35" s="62"/>
      <c r="BQ35" s="62"/>
      <c r="BR35" s="62"/>
      <c r="BS35" s="62"/>
      <c r="BT35" s="62"/>
      <c r="BU35" s="62"/>
      <c r="BV35" s="62"/>
      <c r="BW35" s="62"/>
      <c r="BX35" s="62"/>
      <c r="BY35" s="62"/>
      <c r="BZ35" s="63"/>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1"/>
      <c r="BM36" s="62"/>
      <c r="BN36" s="62"/>
      <c r="BO36" s="62"/>
      <c r="BP36" s="62"/>
      <c r="BQ36" s="62"/>
      <c r="BR36" s="62"/>
      <c r="BS36" s="62"/>
      <c r="BT36" s="62"/>
      <c r="BU36" s="62"/>
      <c r="BV36" s="62"/>
      <c r="BW36" s="62"/>
      <c r="BX36" s="62"/>
      <c r="BY36" s="62"/>
      <c r="BZ36" s="63"/>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1"/>
      <c r="BM37" s="62"/>
      <c r="BN37" s="62"/>
      <c r="BO37" s="62"/>
      <c r="BP37" s="62"/>
      <c r="BQ37" s="62"/>
      <c r="BR37" s="62"/>
      <c r="BS37" s="62"/>
      <c r="BT37" s="62"/>
      <c r="BU37" s="62"/>
      <c r="BV37" s="62"/>
      <c r="BW37" s="62"/>
      <c r="BX37" s="62"/>
      <c r="BY37" s="62"/>
      <c r="BZ37" s="63"/>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1"/>
      <c r="BM38" s="62"/>
      <c r="BN38" s="62"/>
      <c r="BO38" s="62"/>
      <c r="BP38" s="62"/>
      <c r="BQ38" s="62"/>
      <c r="BR38" s="62"/>
      <c r="BS38" s="62"/>
      <c r="BT38" s="62"/>
      <c r="BU38" s="62"/>
      <c r="BV38" s="62"/>
      <c r="BW38" s="62"/>
      <c r="BX38" s="62"/>
      <c r="BY38" s="62"/>
      <c r="BZ38" s="63"/>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1"/>
      <c r="BM39" s="62"/>
      <c r="BN39" s="62"/>
      <c r="BO39" s="62"/>
      <c r="BP39" s="62"/>
      <c r="BQ39" s="62"/>
      <c r="BR39" s="62"/>
      <c r="BS39" s="62"/>
      <c r="BT39" s="62"/>
      <c r="BU39" s="62"/>
      <c r="BV39" s="62"/>
      <c r="BW39" s="62"/>
      <c r="BX39" s="62"/>
      <c r="BY39" s="62"/>
      <c r="BZ39" s="63"/>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1"/>
      <c r="BM40" s="62"/>
      <c r="BN40" s="62"/>
      <c r="BO40" s="62"/>
      <c r="BP40" s="62"/>
      <c r="BQ40" s="62"/>
      <c r="BR40" s="62"/>
      <c r="BS40" s="62"/>
      <c r="BT40" s="62"/>
      <c r="BU40" s="62"/>
      <c r="BV40" s="62"/>
      <c r="BW40" s="62"/>
      <c r="BX40" s="62"/>
      <c r="BY40" s="62"/>
      <c r="BZ40" s="63"/>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1"/>
      <c r="BM41" s="62"/>
      <c r="BN41" s="62"/>
      <c r="BO41" s="62"/>
      <c r="BP41" s="62"/>
      <c r="BQ41" s="62"/>
      <c r="BR41" s="62"/>
      <c r="BS41" s="62"/>
      <c r="BT41" s="62"/>
      <c r="BU41" s="62"/>
      <c r="BV41" s="62"/>
      <c r="BW41" s="62"/>
      <c r="BX41" s="62"/>
      <c r="BY41" s="62"/>
      <c r="BZ41" s="63"/>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1"/>
      <c r="BM42" s="62"/>
      <c r="BN42" s="62"/>
      <c r="BO42" s="62"/>
      <c r="BP42" s="62"/>
      <c r="BQ42" s="62"/>
      <c r="BR42" s="62"/>
      <c r="BS42" s="62"/>
      <c r="BT42" s="62"/>
      <c r="BU42" s="62"/>
      <c r="BV42" s="62"/>
      <c r="BW42" s="62"/>
      <c r="BX42" s="62"/>
      <c r="BY42" s="62"/>
      <c r="BZ42" s="63"/>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1"/>
      <c r="BM43" s="62"/>
      <c r="BN43" s="62"/>
      <c r="BO43" s="62"/>
      <c r="BP43" s="62"/>
      <c r="BQ43" s="62"/>
      <c r="BR43" s="62"/>
      <c r="BS43" s="62"/>
      <c r="BT43" s="62"/>
      <c r="BU43" s="62"/>
      <c r="BV43" s="62"/>
      <c r="BW43" s="62"/>
      <c r="BX43" s="62"/>
      <c r="BY43" s="62"/>
      <c r="BZ43" s="63"/>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4"/>
      <c r="BM44" s="65"/>
      <c r="BN44" s="65"/>
      <c r="BO44" s="65"/>
      <c r="BP44" s="65"/>
      <c r="BQ44" s="65"/>
      <c r="BR44" s="65"/>
      <c r="BS44" s="65"/>
      <c r="BT44" s="65"/>
      <c r="BU44" s="65"/>
      <c r="BV44" s="65"/>
      <c r="BW44" s="65"/>
      <c r="BX44" s="65"/>
      <c r="BY44" s="65"/>
      <c r="BZ44" s="66"/>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5" t="s">
        <v>26</v>
      </c>
      <c r="BM45" s="56"/>
      <c r="BN45" s="56"/>
      <c r="BO45" s="56"/>
      <c r="BP45" s="56"/>
      <c r="BQ45" s="56"/>
      <c r="BR45" s="56"/>
      <c r="BS45" s="56"/>
      <c r="BT45" s="56"/>
      <c r="BU45" s="56"/>
      <c r="BV45" s="56"/>
      <c r="BW45" s="56"/>
      <c r="BX45" s="56"/>
      <c r="BY45" s="56"/>
      <c r="BZ45" s="57"/>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8"/>
      <c r="BM46" s="59"/>
      <c r="BN46" s="59"/>
      <c r="BO46" s="59"/>
      <c r="BP46" s="59"/>
      <c r="BQ46" s="59"/>
      <c r="BR46" s="59"/>
      <c r="BS46" s="59"/>
      <c r="BT46" s="59"/>
      <c r="BU46" s="59"/>
      <c r="BV46" s="59"/>
      <c r="BW46" s="59"/>
      <c r="BX46" s="59"/>
      <c r="BY46" s="59"/>
      <c r="BZ46" s="60"/>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1" t="s">
        <v>110</v>
      </c>
      <c r="BM47" s="62"/>
      <c r="BN47" s="62"/>
      <c r="BO47" s="62"/>
      <c r="BP47" s="62"/>
      <c r="BQ47" s="62"/>
      <c r="BR47" s="62"/>
      <c r="BS47" s="62"/>
      <c r="BT47" s="62"/>
      <c r="BU47" s="62"/>
      <c r="BV47" s="62"/>
      <c r="BW47" s="62"/>
      <c r="BX47" s="62"/>
      <c r="BY47" s="62"/>
      <c r="BZ47" s="63"/>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1"/>
      <c r="BM48" s="62"/>
      <c r="BN48" s="62"/>
      <c r="BO48" s="62"/>
      <c r="BP48" s="62"/>
      <c r="BQ48" s="62"/>
      <c r="BR48" s="62"/>
      <c r="BS48" s="62"/>
      <c r="BT48" s="62"/>
      <c r="BU48" s="62"/>
      <c r="BV48" s="62"/>
      <c r="BW48" s="62"/>
      <c r="BX48" s="62"/>
      <c r="BY48" s="62"/>
      <c r="BZ48" s="63"/>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1"/>
      <c r="BM49" s="62"/>
      <c r="BN49" s="62"/>
      <c r="BO49" s="62"/>
      <c r="BP49" s="62"/>
      <c r="BQ49" s="62"/>
      <c r="BR49" s="62"/>
      <c r="BS49" s="62"/>
      <c r="BT49" s="62"/>
      <c r="BU49" s="62"/>
      <c r="BV49" s="62"/>
      <c r="BW49" s="62"/>
      <c r="BX49" s="62"/>
      <c r="BY49" s="62"/>
      <c r="BZ49" s="63"/>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1"/>
      <c r="BM50" s="62"/>
      <c r="BN50" s="62"/>
      <c r="BO50" s="62"/>
      <c r="BP50" s="62"/>
      <c r="BQ50" s="62"/>
      <c r="BR50" s="62"/>
      <c r="BS50" s="62"/>
      <c r="BT50" s="62"/>
      <c r="BU50" s="62"/>
      <c r="BV50" s="62"/>
      <c r="BW50" s="62"/>
      <c r="BX50" s="62"/>
      <c r="BY50" s="62"/>
      <c r="BZ50" s="63"/>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1"/>
      <c r="BM51" s="62"/>
      <c r="BN51" s="62"/>
      <c r="BO51" s="62"/>
      <c r="BP51" s="62"/>
      <c r="BQ51" s="62"/>
      <c r="BR51" s="62"/>
      <c r="BS51" s="62"/>
      <c r="BT51" s="62"/>
      <c r="BU51" s="62"/>
      <c r="BV51" s="62"/>
      <c r="BW51" s="62"/>
      <c r="BX51" s="62"/>
      <c r="BY51" s="62"/>
      <c r="BZ51" s="63"/>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1"/>
      <c r="BM52" s="62"/>
      <c r="BN52" s="62"/>
      <c r="BO52" s="62"/>
      <c r="BP52" s="62"/>
      <c r="BQ52" s="62"/>
      <c r="BR52" s="62"/>
      <c r="BS52" s="62"/>
      <c r="BT52" s="62"/>
      <c r="BU52" s="62"/>
      <c r="BV52" s="62"/>
      <c r="BW52" s="62"/>
      <c r="BX52" s="62"/>
      <c r="BY52" s="62"/>
      <c r="BZ52" s="63"/>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1"/>
      <c r="BM53" s="62"/>
      <c r="BN53" s="62"/>
      <c r="BO53" s="62"/>
      <c r="BP53" s="62"/>
      <c r="BQ53" s="62"/>
      <c r="BR53" s="62"/>
      <c r="BS53" s="62"/>
      <c r="BT53" s="62"/>
      <c r="BU53" s="62"/>
      <c r="BV53" s="62"/>
      <c r="BW53" s="62"/>
      <c r="BX53" s="62"/>
      <c r="BY53" s="62"/>
      <c r="BZ53" s="63"/>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1"/>
      <c r="BM54" s="62"/>
      <c r="BN54" s="62"/>
      <c r="BO54" s="62"/>
      <c r="BP54" s="62"/>
      <c r="BQ54" s="62"/>
      <c r="BR54" s="62"/>
      <c r="BS54" s="62"/>
      <c r="BT54" s="62"/>
      <c r="BU54" s="62"/>
      <c r="BV54" s="62"/>
      <c r="BW54" s="62"/>
      <c r="BX54" s="62"/>
      <c r="BY54" s="62"/>
      <c r="BZ54" s="63"/>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1"/>
      <c r="BM55" s="62"/>
      <c r="BN55" s="62"/>
      <c r="BO55" s="62"/>
      <c r="BP55" s="62"/>
      <c r="BQ55" s="62"/>
      <c r="BR55" s="62"/>
      <c r="BS55" s="62"/>
      <c r="BT55" s="62"/>
      <c r="BU55" s="62"/>
      <c r="BV55" s="62"/>
      <c r="BW55" s="62"/>
      <c r="BX55" s="62"/>
      <c r="BY55" s="62"/>
      <c r="BZ55" s="63"/>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61"/>
      <c r="BM56" s="62"/>
      <c r="BN56" s="62"/>
      <c r="BO56" s="62"/>
      <c r="BP56" s="62"/>
      <c r="BQ56" s="62"/>
      <c r="BR56" s="62"/>
      <c r="BS56" s="62"/>
      <c r="BT56" s="62"/>
      <c r="BU56" s="62"/>
      <c r="BV56" s="62"/>
      <c r="BW56" s="62"/>
      <c r="BX56" s="62"/>
      <c r="BY56" s="62"/>
      <c r="BZ56" s="63"/>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61"/>
      <c r="BM57" s="62"/>
      <c r="BN57" s="62"/>
      <c r="BO57" s="62"/>
      <c r="BP57" s="62"/>
      <c r="BQ57" s="62"/>
      <c r="BR57" s="62"/>
      <c r="BS57" s="62"/>
      <c r="BT57" s="62"/>
      <c r="BU57" s="62"/>
      <c r="BV57" s="62"/>
      <c r="BW57" s="62"/>
      <c r="BX57" s="62"/>
      <c r="BY57" s="62"/>
      <c r="BZ57" s="63"/>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61"/>
      <c r="BM58" s="62"/>
      <c r="BN58" s="62"/>
      <c r="BO58" s="62"/>
      <c r="BP58" s="62"/>
      <c r="BQ58" s="62"/>
      <c r="BR58" s="62"/>
      <c r="BS58" s="62"/>
      <c r="BT58" s="62"/>
      <c r="BU58" s="62"/>
      <c r="BV58" s="62"/>
      <c r="BW58" s="62"/>
      <c r="BX58" s="62"/>
      <c r="BY58" s="62"/>
      <c r="BZ58" s="63"/>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1"/>
      <c r="BM59" s="62"/>
      <c r="BN59" s="62"/>
      <c r="BO59" s="62"/>
      <c r="BP59" s="62"/>
      <c r="BQ59" s="62"/>
      <c r="BR59" s="62"/>
      <c r="BS59" s="62"/>
      <c r="BT59" s="62"/>
      <c r="BU59" s="62"/>
      <c r="BV59" s="62"/>
      <c r="BW59" s="62"/>
      <c r="BX59" s="62"/>
      <c r="BY59" s="62"/>
      <c r="BZ59" s="63"/>
    </row>
    <row r="60" spans="1:78" ht="13.5" customHeight="1" x14ac:dyDescent="0.15">
      <c r="A60" s="2"/>
      <c r="B60" s="72" t="s">
        <v>27</v>
      </c>
      <c r="C60" s="73"/>
      <c r="D60" s="73"/>
      <c r="E60" s="73"/>
      <c r="F60" s="73"/>
      <c r="G60" s="73"/>
      <c r="H60" s="73"/>
      <c r="I60" s="73"/>
      <c r="J60" s="73"/>
      <c r="K60" s="73"/>
      <c r="L60" s="73"/>
      <c r="M60" s="73"/>
      <c r="N60" s="73"/>
      <c r="O60" s="73"/>
      <c r="P60" s="73"/>
      <c r="Q60" s="73"/>
      <c r="R60" s="73"/>
      <c r="S60" s="73"/>
      <c r="T60" s="73"/>
      <c r="U60" s="73"/>
      <c r="V60" s="73"/>
      <c r="W60" s="73"/>
      <c r="X60" s="73"/>
      <c r="Y60" s="73"/>
      <c r="Z60" s="73"/>
      <c r="AA60" s="73"/>
      <c r="AB60" s="73"/>
      <c r="AC60" s="73"/>
      <c r="AD60" s="73"/>
      <c r="AE60" s="73"/>
      <c r="AF60" s="73"/>
      <c r="AG60" s="73"/>
      <c r="AH60" s="73"/>
      <c r="AI60" s="73"/>
      <c r="AJ60" s="73"/>
      <c r="AK60" s="73"/>
      <c r="AL60" s="73"/>
      <c r="AM60" s="73"/>
      <c r="AN60" s="73"/>
      <c r="AO60" s="73"/>
      <c r="AP60" s="73"/>
      <c r="AQ60" s="73"/>
      <c r="AR60" s="73"/>
      <c r="AS60" s="73"/>
      <c r="AT60" s="73"/>
      <c r="AU60" s="73"/>
      <c r="AV60" s="73"/>
      <c r="AW60" s="73"/>
      <c r="AX60" s="73"/>
      <c r="AY60" s="73"/>
      <c r="AZ60" s="73"/>
      <c r="BA60" s="73"/>
      <c r="BB60" s="73"/>
      <c r="BC60" s="73"/>
      <c r="BD60" s="73"/>
      <c r="BE60" s="73"/>
      <c r="BF60" s="73"/>
      <c r="BG60" s="73"/>
      <c r="BH60" s="73"/>
      <c r="BI60" s="73"/>
      <c r="BJ60" s="74"/>
      <c r="BK60" s="2"/>
      <c r="BL60" s="61"/>
      <c r="BM60" s="62"/>
      <c r="BN60" s="62"/>
      <c r="BO60" s="62"/>
      <c r="BP60" s="62"/>
      <c r="BQ60" s="62"/>
      <c r="BR60" s="62"/>
      <c r="BS60" s="62"/>
      <c r="BT60" s="62"/>
      <c r="BU60" s="62"/>
      <c r="BV60" s="62"/>
      <c r="BW60" s="62"/>
      <c r="BX60" s="62"/>
      <c r="BY60" s="62"/>
      <c r="BZ60" s="63"/>
    </row>
    <row r="61" spans="1:78" ht="13.5" customHeight="1" x14ac:dyDescent="0.15">
      <c r="A61" s="2"/>
      <c r="B61" s="72"/>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4"/>
      <c r="BK61" s="2"/>
      <c r="BL61" s="61"/>
      <c r="BM61" s="62"/>
      <c r="BN61" s="62"/>
      <c r="BO61" s="62"/>
      <c r="BP61" s="62"/>
      <c r="BQ61" s="62"/>
      <c r="BR61" s="62"/>
      <c r="BS61" s="62"/>
      <c r="BT61" s="62"/>
      <c r="BU61" s="62"/>
      <c r="BV61" s="62"/>
      <c r="BW61" s="62"/>
      <c r="BX61" s="62"/>
      <c r="BY61" s="62"/>
      <c r="BZ61" s="63"/>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1"/>
      <c r="BM62" s="62"/>
      <c r="BN62" s="62"/>
      <c r="BO62" s="62"/>
      <c r="BP62" s="62"/>
      <c r="BQ62" s="62"/>
      <c r="BR62" s="62"/>
      <c r="BS62" s="62"/>
      <c r="BT62" s="62"/>
      <c r="BU62" s="62"/>
      <c r="BV62" s="62"/>
      <c r="BW62" s="62"/>
      <c r="BX62" s="62"/>
      <c r="BY62" s="62"/>
      <c r="BZ62" s="63"/>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4"/>
      <c r="BM63" s="65"/>
      <c r="BN63" s="65"/>
      <c r="BO63" s="65"/>
      <c r="BP63" s="65"/>
      <c r="BQ63" s="65"/>
      <c r="BR63" s="65"/>
      <c r="BS63" s="65"/>
      <c r="BT63" s="65"/>
      <c r="BU63" s="65"/>
      <c r="BV63" s="65"/>
      <c r="BW63" s="65"/>
      <c r="BX63" s="65"/>
      <c r="BY63" s="65"/>
      <c r="BZ63" s="66"/>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5" t="s">
        <v>28</v>
      </c>
      <c r="BM64" s="56"/>
      <c r="BN64" s="56"/>
      <c r="BO64" s="56"/>
      <c r="BP64" s="56"/>
      <c r="BQ64" s="56"/>
      <c r="BR64" s="56"/>
      <c r="BS64" s="56"/>
      <c r="BT64" s="56"/>
      <c r="BU64" s="56"/>
      <c r="BV64" s="56"/>
      <c r="BW64" s="56"/>
      <c r="BX64" s="56"/>
      <c r="BY64" s="56"/>
      <c r="BZ64" s="57"/>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8"/>
      <c r="BM65" s="59"/>
      <c r="BN65" s="59"/>
      <c r="BO65" s="59"/>
      <c r="BP65" s="59"/>
      <c r="BQ65" s="59"/>
      <c r="BR65" s="59"/>
      <c r="BS65" s="59"/>
      <c r="BT65" s="59"/>
      <c r="BU65" s="59"/>
      <c r="BV65" s="59"/>
      <c r="BW65" s="59"/>
      <c r="BX65" s="59"/>
      <c r="BY65" s="59"/>
      <c r="BZ65" s="60"/>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1" t="s">
        <v>111</v>
      </c>
      <c r="BM66" s="62"/>
      <c r="BN66" s="62"/>
      <c r="BO66" s="62"/>
      <c r="BP66" s="62"/>
      <c r="BQ66" s="62"/>
      <c r="BR66" s="62"/>
      <c r="BS66" s="62"/>
      <c r="BT66" s="62"/>
      <c r="BU66" s="62"/>
      <c r="BV66" s="62"/>
      <c r="BW66" s="62"/>
      <c r="BX66" s="62"/>
      <c r="BY66" s="62"/>
      <c r="BZ66" s="63"/>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1"/>
      <c r="BM67" s="62"/>
      <c r="BN67" s="62"/>
      <c r="BO67" s="62"/>
      <c r="BP67" s="62"/>
      <c r="BQ67" s="62"/>
      <c r="BR67" s="62"/>
      <c r="BS67" s="62"/>
      <c r="BT67" s="62"/>
      <c r="BU67" s="62"/>
      <c r="BV67" s="62"/>
      <c r="BW67" s="62"/>
      <c r="BX67" s="62"/>
      <c r="BY67" s="62"/>
      <c r="BZ67" s="63"/>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1"/>
      <c r="BM68" s="62"/>
      <c r="BN68" s="62"/>
      <c r="BO68" s="62"/>
      <c r="BP68" s="62"/>
      <c r="BQ68" s="62"/>
      <c r="BR68" s="62"/>
      <c r="BS68" s="62"/>
      <c r="BT68" s="62"/>
      <c r="BU68" s="62"/>
      <c r="BV68" s="62"/>
      <c r="BW68" s="62"/>
      <c r="BX68" s="62"/>
      <c r="BY68" s="62"/>
      <c r="BZ68" s="63"/>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1"/>
      <c r="BM69" s="62"/>
      <c r="BN69" s="62"/>
      <c r="BO69" s="62"/>
      <c r="BP69" s="62"/>
      <c r="BQ69" s="62"/>
      <c r="BR69" s="62"/>
      <c r="BS69" s="62"/>
      <c r="BT69" s="62"/>
      <c r="BU69" s="62"/>
      <c r="BV69" s="62"/>
      <c r="BW69" s="62"/>
      <c r="BX69" s="62"/>
      <c r="BY69" s="62"/>
      <c r="BZ69" s="63"/>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1"/>
      <c r="BM70" s="62"/>
      <c r="BN70" s="62"/>
      <c r="BO70" s="62"/>
      <c r="BP70" s="62"/>
      <c r="BQ70" s="62"/>
      <c r="BR70" s="62"/>
      <c r="BS70" s="62"/>
      <c r="BT70" s="62"/>
      <c r="BU70" s="62"/>
      <c r="BV70" s="62"/>
      <c r="BW70" s="62"/>
      <c r="BX70" s="62"/>
      <c r="BY70" s="62"/>
      <c r="BZ70" s="63"/>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1"/>
      <c r="BM71" s="62"/>
      <c r="BN71" s="62"/>
      <c r="BO71" s="62"/>
      <c r="BP71" s="62"/>
      <c r="BQ71" s="62"/>
      <c r="BR71" s="62"/>
      <c r="BS71" s="62"/>
      <c r="BT71" s="62"/>
      <c r="BU71" s="62"/>
      <c r="BV71" s="62"/>
      <c r="BW71" s="62"/>
      <c r="BX71" s="62"/>
      <c r="BY71" s="62"/>
      <c r="BZ71" s="63"/>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1"/>
      <c r="BM72" s="62"/>
      <c r="BN72" s="62"/>
      <c r="BO72" s="62"/>
      <c r="BP72" s="62"/>
      <c r="BQ72" s="62"/>
      <c r="BR72" s="62"/>
      <c r="BS72" s="62"/>
      <c r="BT72" s="62"/>
      <c r="BU72" s="62"/>
      <c r="BV72" s="62"/>
      <c r="BW72" s="62"/>
      <c r="BX72" s="62"/>
      <c r="BY72" s="62"/>
      <c r="BZ72" s="63"/>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1"/>
      <c r="BM73" s="62"/>
      <c r="BN73" s="62"/>
      <c r="BO73" s="62"/>
      <c r="BP73" s="62"/>
      <c r="BQ73" s="62"/>
      <c r="BR73" s="62"/>
      <c r="BS73" s="62"/>
      <c r="BT73" s="62"/>
      <c r="BU73" s="62"/>
      <c r="BV73" s="62"/>
      <c r="BW73" s="62"/>
      <c r="BX73" s="62"/>
      <c r="BY73" s="62"/>
      <c r="BZ73" s="63"/>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1"/>
      <c r="BM74" s="62"/>
      <c r="BN74" s="62"/>
      <c r="BO74" s="62"/>
      <c r="BP74" s="62"/>
      <c r="BQ74" s="62"/>
      <c r="BR74" s="62"/>
      <c r="BS74" s="62"/>
      <c r="BT74" s="62"/>
      <c r="BU74" s="62"/>
      <c r="BV74" s="62"/>
      <c r="BW74" s="62"/>
      <c r="BX74" s="62"/>
      <c r="BY74" s="62"/>
      <c r="BZ74" s="63"/>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1"/>
      <c r="BM75" s="62"/>
      <c r="BN75" s="62"/>
      <c r="BO75" s="62"/>
      <c r="BP75" s="62"/>
      <c r="BQ75" s="62"/>
      <c r="BR75" s="62"/>
      <c r="BS75" s="62"/>
      <c r="BT75" s="62"/>
      <c r="BU75" s="62"/>
      <c r="BV75" s="62"/>
      <c r="BW75" s="62"/>
      <c r="BX75" s="62"/>
      <c r="BY75" s="62"/>
      <c r="BZ75" s="63"/>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1"/>
      <c r="BM76" s="62"/>
      <c r="BN76" s="62"/>
      <c r="BO76" s="62"/>
      <c r="BP76" s="62"/>
      <c r="BQ76" s="62"/>
      <c r="BR76" s="62"/>
      <c r="BS76" s="62"/>
      <c r="BT76" s="62"/>
      <c r="BU76" s="62"/>
      <c r="BV76" s="62"/>
      <c r="BW76" s="62"/>
      <c r="BX76" s="62"/>
      <c r="BY76" s="62"/>
      <c r="BZ76" s="63"/>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1"/>
      <c r="BM77" s="62"/>
      <c r="BN77" s="62"/>
      <c r="BO77" s="62"/>
      <c r="BP77" s="62"/>
      <c r="BQ77" s="62"/>
      <c r="BR77" s="62"/>
      <c r="BS77" s="62"/>
      <c r="BT77" s="62"/>
      <c r="BU77" s="62"/>
      <c r="BV77" s="62"/>
      <c r="BW77" s="62"/>
      <c r="BX77" s="62"/>
      <c r="BY77" s="62"/>
      <c r="BZ77" s="63"/>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1"/>
      <c r="BM78" s="62"/>
      <c r="BN78" s="62"/>
      <c r="BO78" s="62"/>
      <c r="BP78" s="62"/>
      <c r="BQ78" s="62"/>
      <c r="BR78" s="62"/>
      <c r="BS78" s="62"/>
      <c r="BT78" s="62"/>
      <c r="BU78" s="62"/>
      <c r="BV78" s="62"/>
      <c r="BW78" s="62"/>
      <c r="BX78" s="62"/>
      <c r="BY78" s="62"/>
      <c r="BZ78" s="63"/>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61"/>
      <c r="BM79" s="62"/>
      <c r="BN79" s="62"/>
      <c r="BO79" s="62"/>
      <c r="BP79" s="62"/>
      <c r="BQ79" s="62"/>
      <c r="BR79" s="62"/>
      <c r="BS79" s="62"/>
      <c r="BT79" s="62"/>
      <c r="BU79" s="62"/>
      <c r="BV79" s="62"/>
      <c r="BW79" s="62"/>
      <c r="BX79" s="62"/>
      <c r="BY79" s="62"/>
      <c r="BZ79" s="63"/>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61"/>
      <c r="BM80" s="62"/>
      <c r="BN80" s="62"/>
      <c r="BO80" s="62"/>
      <c r="BP80" s="62"/>
      <c r="BQ80" s="62"/>
      <c r="BR80" s="62"/>
      <c r="BS80" s="62"/>
      <c r="BT80" s="62"/>
      <c r="BU80" s="62"/>
      <c r="BV80" s="62"/>
      <c r="BW80" s="62"/>
      <c r="BX80" s="62"/>
      <c r="BY80" s="62"/>
      <c r="BZ80" s="63"/>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61"/>
      <c r="BM81" s="62"/>
      <c r="BN81" s="62"/>
      <c r="BO81" s="62"/>
      <c r="BP81" s="62"/>
      <c r="BQ81" s="62"/>
      <c r="BR81" s="62"/>
      <c r="BS81" s="62"/>
      <c r="BT81" s="62"/>
      <c r="BU81" s="62"/>
      <c r="BV81" s="62"/>
      <c r="BW81" s="62"/>
      <c r="BX81" s="62"/>
      <c r="BY81" s="62"/>
      <c r="BZ81" s="6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64"/>
      <c r="BM82" s="65"/>
      <c r="BN82" s="65"/>
      <c r="BO82" s="65"/>
      <c r="BP82" s="65"/>
      <c r="BQ82" s="65"/>
      <c r="BR82" s="65"/>
      <c r="BS82" s="65"/>
      <c r="BT82" s="65"/>
      <c r="BU82" s="65"/>
      <c r="BV82" s="65"/>
      <c r="BW82" s="65"/>
      <c r="BX82" s="65"/>
      <c r="BY82" s="65"/>
      <c r="BZ82" s="6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【75.60】</v>
      </c>
      <c r="F85" s="27" t="s">
        <v>41</v>
      </c>
      <c r="G85" s="27" t="s">
        <v>42</v>
      </c>
      <c r="H85" s="27" t="str">
        <f>データ!BO6</f>
        <v>【1,074.14】</v>
      </c>
      <c r="I85" s="27" t="str">
        <f>データ!BZ6</f>
        <v>【54.36】</v>
      </c>
      <c r="J85" s="27" t="str">
        <f>データ!CK6</f>
        <v>【296.40】</v>
      </c>
      <c r="K85" s="27" t="str">
        <f>データ!CV6</f>
        <v>【55.95】</v>
      </c>
      <c r="L85" s="27" t="str">
        <f>データ!DG6</f>
        <v>【73.77】</v>
      </c>
      <c r="M85" s="27" t="s">
        <v>43</v>
      </c>
      <c r="N85" s="27" t="s">
        <v>41</v>
      </c>
      <c r="O85" s="27" t="str">
        <f>データ!EN6</f>
        <v>【0.54】</v>
      </c>
    </row>
  </sheetData>
  <sheetProtection algorithmName="SHA-512" hashValue="s3OeAwLWiQlvWaubl4IuwnLiMu1yllAzMNEzM/prJhdt+fQXHyLCn2NxCS/JXjmkBb9iddzGhLfzPR4DuCgU5Q==" saltValue="yfmS2yrlGhXH1TbZccEDqA=="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1"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0"/>
  <sheetViews>
    <sheetView showGridLines="0" workbookViewId="0"/>
  </sheetViews>
  <sheetFormatPr defaultRowHeight="13.5" x14ac:dyDescent="0.15"/>
  <cols>
    <col min="2" max="144" width="11.875" customWidth="1"/>
  </cols>
  <sheetData>
    <row r="1" spans="1:144" x14ac:dyDescent="0.15">
      <c r="A1" t="s">
        <v>44</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45</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46</v>
      </c>
      <c r="B3" s="30" t="s">
        <v>47</v>
      </c>
      <c r="C3" s="30" t="s">
        <v>48</v>
      </c>
      <c r="D3" s="30" t="s">
        <v>49</v>
      </c>
      <c r="E3" s="30" t="s">
        <v>50</v>
      </c>
      <c r="F3" s="30" t="s">
        <v>51</v>
      </c>
      <c r="G3" s="30" t="s">
        <v>52</v>
      </c>
      <c r="H3" s="76" t="s">
        <v>53</v>
      </c>
      <c r="I3" s="77"/>
      <c r="J3" s="77"/>
      <c r="K3" s="77"/>
      <c r="L3" s="77"/>
      <c r="M3" s="77"/>
      <c r="N3" s="77"/>
      <c r="O3" s="77"/>
      <c r="P3" s="77"/>
      <c r="Q3" s="77"/>
      <c r="R3" s="77"/>
      <c r="S3" s="77"/>
      <c r="T3" s="77"/>
      <c r="U3" s="77"/>
      <c r="V3" s="77"/>
      <c r="W3" s="78"/>
      <c r="X3" s="82" t="s">
        <v>54</v>
      </c>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t="s">
        <v>27</v>
      </c>
      <c r="DI3" s="75"/>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row>
    <row r="4" spans="1:144" x14ac:dyDescent="0.15">
      <c r="A4" s="29" t="s">
        <v>55</v>
      </c>
      <c r="B4" s="31"/>
      <c r="C4" s="31"/>
      <c r="D4" s="31"/>
      <c r="E4" s="31"/>
      <c r="F4" s="31"/>
      <c r="G4" s="31"/>
      <c r="H4" s="79"/>
      <c r="I4" s="80"/>
      <c r="J4" s="80"/>
      <c r="K4" s="80"/>
      <c r="L4" s="80"/>
      <c r="M4" s="80"/>
      <c r="N4" s="80"/>
      <c r="O4" s="80"/>
      <c r="P4" s="80"/>
      <c r="Q4" s="80"/>
      <c r="R4" s="80"/>
      <c r="S4" s="80"/>
      <c r="T4" s="80"/>
      <c r="U4" s="80"/>
      <c r="V4" s="80"/>
      <c r="W4" s="81"/>
      <c r="X4" s="75" t="s">
        <v>56</v>
      </c>
      <c r="Y4" s="75"/>
      <c r="Z4" s="75"/>
      <c r="AA4" s="75"/>
      <c r="AB4" s="75"/>
      <c r="AC4" s="75"/>
      <c r="AD4" s="75"/>
      <c r="AE4" s="75"/>
      <c r="AF4" s="75"/>
      <c r="AG4" s="75"/>
      <c r="AH4" s="75"/>
      <c r="AI4" s="75" t="s">
        <v>57</v>
      </c>
      <c r="AJ4" s="75"/>
      <c r="AK4" s="75"/>
      <c r="AL4" s="75"/>
      <c r="AM4" s="75"/>
      <c r="AN4" s="75"/>
      <c r="AO4" s="75"/>
      <c r="AP4" s="75"/>
      <c r="AQ4" s="75"/>
      <c r="AR4" s="75"/>
      <c r="AS4" s="75"/>
      <c r="AT4" s="75" t="s">
        <v>58</v>
      </c>
      <c r="AU4" s="75"/>
      <c r="AV4" s="75"/>
      <c r="AW4" s="75"/>
      <c r="AX4" s="75"/>
      <c r="AY4" s="75"/>
      <c r="AZ4" s="75"/>
      <c r="BA4" s="75"/>
      <c r="BB4" s="75"/>
      <c r="BC4" s="75"/>
      <c r="BD4" s="75"/>
      <c r="BE4" s="75" t="s">
        <v>59</v>
      </c>
      <c r="BF4" s="75"/>
      <c r="BG4" s="75"/>
      <c r="BH4" s="75"/>
      <c r="BI4" s="75"/>
      <c r="BJ4" s="75"/>
      <c r="BK4" s="75"/>
      <c r="BL4" s="75"/>
      <c r="BM4" s="75"/>
      <c r="BN4" s="75"/>
      <c r="BO4" s="75"/>
      <c r="BP4" s="75" t="s">
        <v>60</v>
      </c>
      <c r="BQ4" s="75"/>
      <c r="BR4" s="75"/>
      <c r="BS4" s="75"/>
      <c r="BT4" s="75"/>
      <c r="BU4" s="75"/>
      <c r="BV4" s="75"/>
      <c r="BW4" s="75"/>
      <c r="BX4" s="75"/>
      <c r="BY4" s="75"/>
      <c r="BZ4" s="75"/>
      <c r="CA4" s="75" t="s">
        <v>61</v>
      </c>
      <c r="CB4" s="75"/>
      <c r="CC4" s="75"/>
      <c r="CD4" s="75"/>
      <c r="CE4" s="75"/>
      <c r="CF4" s="75"/>
      <c r="CG4" s="75"/>
      <c r="CH4" s="75"/>
      <c r="CI4" s="75"/>
      <c r="CJ4" s="75"/>
      <c r="CK4" s="75"/>
      <c r="CL4" s="75" t="s">
        <v>62</v>
      </c>
      <c r="CM4" s="75"/>
      <c r="CN4" s="75"/>
      <c r="CO4" s="75"/>
      <c r="CP4" s="75"/>
      <c r="CQ4" s="75"/>
      <c r="CR4" s="75"/>
      <c r="CS4" s="75"/>
      <c r="CT4" s="75"/>
      <c r="CU4" s="75"/>
      <c r="CV4" s="75"/>
      <c r="CW4" s="75" t="s">
        <v>63</v>
      </c>
      <c r="CX4" s="75"/>
      <c r="CY4" s="75"/>
      <c r="CZ4" s="75"/>
      <c r="DA4" s="75"/>
      <c r="DB4" s="75"/>
      <c r="DC4" s="75"/>
      <c r="DD4" s="75"/>
      <c r="DE4" s="75"/>
      <c r="DF4" s="75"/>
      <c r="DG4" s="75"/>
      <c r="DH4" s="75" t="s">
        <v>64</v>
      </c>
      <c r="DI4" s="75"/>
      <c r="DJ4" s="75"/>
      <c r="DK4" s="75"/>
      <c r="DL4" s="75"/>
      <c r="DM4" s="75"/>
      <c r="DN4" s="75"/>
      <c r="DO4" s="75"/>
      <c r="DP4" s="75"/>
      <c r="DQ4" s="75"/>
      <c r="DR4" s="75"/>
      <c r="DS4" s="75" t="s">
        <v>65</v>
      </c>
      <c r="DT4" s="75"/>
      <c r="DU4" s="75"/>
      <c r="DV4" s="75"/>
      <c r="DW4" s="75"/>
      <c r="DX4" s="75"/>
      <c r="DY4" s="75"/>
      <c r="DZ4" s="75"/>
      <c r="EA4" s="75"/>
      <c r="EB4" s="75"/>
      <c r="EC4" s="75"/>
      <c r="ED4" s="75" t="s">
        <v>66</v>
      </c>
      <c r="EE4" s="75"/>
      <c r="EF4" s="75"/>
      <c r="EG4" s="75"/>
      <c r="EH4" s="75"/>
      <c r="EI4" s="75"/>
      <c r="EJ4" s="75"/>
      <c r="EK4" s="75"/>
      <c r="EL4" s="75"/>
      <c r="EM4" s="75"/>
      <c r="EN4" s="75"/>
    </row>
    <row r="5" spans="1:144" x14ac:dyDescent="0.15">
      <c r="A5" s="29" t="s">
        <v>67</v>
      </c>
      <c r="B5" s="32"/>
      <c r="C5" s="32"/>
      <c r="D5" s="32"/>
      <c r="E5" s="32"/>
      <c r="F5" s="32"/>
      <c r="G5" s="32"/>
      <c r="H5" s="33" t="s">
        <v>68</v>
      </c>
      <c r="I5" s="33" t="s">
        <v>69</v>
      </c>
      <c r="J5" s="33" t="s">
        <v>70</v>
      </c>
      <c r="K5" s="33" t="s">
        <v>71</v>
      </c>
      <c r="L5" s="33" t="s">
        <v>72</v>
      </c>
      <c r="M5" s="33" t="s">
        <v>73</v>
      </c>
      <c r="N5" s="33" t="s">
        <v>74</v>
      </c>
      <c r="O5" s="33" t="s">
        <v>75</v>
      </c>
      <c r="P5" s="33" t="s">
        <v>76</v>
      </c>
      <c r="Q5" s="33" t="s">
        <v>77</v>
      </c>
      <c r="R5" s="33" t="s">
        <v>78</v>
      </c>
      <c r="S5" s="33" t="s">
        <v>79</v>
      </c>
      <c r="T5" s="33" t="s">
        <v>80</v>
      </c>
      <c r="U5" s="33" t="s">
        <v>81</v>
      </c>
      <c r="V5" s="33" t="s">
        <v>82</v>
      </c>
      <c r="W5" s="33" t="s">
        <v>83</v>
      </c>
      <c r="X5" s="33" t="s">
        <v>84</v>
      </c>
      <c r="Y5" s="33" t="s">
        <v>85</v>
      </c>
      <c r="Z5" s="33" t="s">
        <v>86</v>
      </c>
      <c r="AA5" s="33" t="s">
        <v>87</v>
      </c>
      <c r="AB5" s="33" t="s">
        <v>88</v>
      </c>
      <c r="AC5" s="33" t="s">
        <v>89</v>
      </c>
      <c r="AD5" s="33" t="s">
        <v>90</v>
      </c>
      <c r="AE5" s="33" t="s">
        <v>91</v>
      </c>
      <c r="AF5" s="33" t="s">
        <v>92</v>
      </c>
      <c r="AG5" s="33" t="s">
        <v>93</v>
      </c>
      <c r="AH5" s="33" t="s">
        <v>29</v>
      </c>
      <c r="AI5" s="33" t="s">
        <v>84</v>
      </c>
      <c r="AJ5" s="33" t="s">
        <v>85</v>
      </c>
      <c r="AK5" s="33" t="s">
        <v>86</v>
      </c>
      <c r="AL5" s="33" t="s">
        <v>87</v>
      </c>
      <c r="AM5" s="33" t="s">
        <v>88</v>
      </c>
      <c r="AN5" s="33" t="s">
        <v>89</v>
      </c>
      <c r="AO5" s="33" t="s">
        <v>90</v>
      </c>
      <c r="AP5" s="33" t="s">
        <v>91</v>
      </c>
      <c r="AQ5" s="33" t="s">
        <v>92</v>
      </c>
      <c r="AR5" s="33" t="s">
        <v>93</v>
      </c>
      <c r="AS5" s="33" t="s">
        <v>94</v>
      </c>
      <c r="AT5" s="33" t="s">
        <v>84</v>
      </c>
      <c r="AU5" s="33" t="s">
        <v>85</v>
      </c>
      <c r="AV5" s="33" t="s">
        <v>86</v>
      </c>
      <c r="AW5" s="33" t="s">
        <v>87</v>
      </c>
      <c r="AX5" s="33" t="s">
        <v>88</v>
      </c>
      <c r="AY5" s="33" t="s">
        <v>89</v>
      </c>
      <c r="AZ5" s="33" t="s">
        <v>90</v>
      </c>
      <c r="BA5" s="33" t="s">
        <v>91</v>
      </c>
      <c r="BB5" s="33" t="s">
        <v>92</v>
      </c>
      <c r="BC5" s="33" t="s">
        <v>93</v>
      </c>
      <c r="BD5" s="33" t="s">
        <v>94</v>
      </c>
      <c r="BE5" s="33" t="s">
        <v>84</v>
      </c>
      <c r="BF5" s="33" t="s">
        <v>85</v>
      </c>
      <c r="BG5" s="33" t="s">
        <v>86</v>
      </c>
      <c r="BH5" s="33" t="s">
        <v>87</v>
      </c>
      <c r="BI5" s="33" t="s">
        <v>88</v>
      </c>
      <c r="BJ5" s="33" t="s">
        <v>89</v>
      </c>
      <c r="BK5" s="33" t="s">
        <v>90</v>
      </c>
      <c r="BL5" s="33" t="s">
        <v>91</v>
      </c>
      <c r="BM5" s="33" t="s">
        <v>92</v>
      </c>
      <c r="BN5" s="33" t="s">
        <v>93</v>
      </c>
      <c r="BO5" s="33" t="s">
        <v>94</v>
      </c>
      <c r="BP5" s="33" t="s">
        <v>84</v>
      </c>
      <c r="BQ5" s="33" t="s">
        <v>85</v>
      </c>
      <c r="BR5" s="33" t="s">
        <v>86</v>
      </c>
      <c r="BS5" s="33" t="s">
        <v>87</v>
      </c>
      <c r="BT5" s="33" t="s">
        <v>88</v>
      </c>
      <c r="BU5" s="33" t="s">
        <v>89</v>
      </c>
      <c r="BV5" s="33" t="s">
        <v>90</v>
      </c>
      <c r="BW5" s="33" t="s">
        <v>91</v>
      </c>
      <c r="BX5" s="33" t="s">
        <v>92</v>
      </c>
      <c r="BY5" s="33" t="s">
        <v>93</v>
      </c>
      <c r="BZ5" s="33" t="s">
        <v>94</v>
      </c>
      <c r="CA5" s="33" t="s">
        <v>84</v>
      </c>
      <c r="CB5" s="33" t="s">
        <v>85</v>
      </c>
      <c r="CC5" s="33" t="s">
        <v>86</v>
      </c>
      <c r="CD5" s="33" t="s">
        <v>87</v>
      </c>
      <c r="CE5" s="33" t="s">
        <v>88</v>
      </c>
      <c r="CF5" s="33" t="s">
        <v>89</v>
      </c>
      <c r="CG5" s="33" t="s">
        <v>90</v>
      </c>
      <c r="CH5" s="33" t="s">
        <v>91</v>
      </c>
      <c r="CI5" s="33" t="s">
        <v>92</v>
      </c>
      <c r="CJ5" s="33" t="s">
        <v>93</v>
      </c>
      <c r="CK5" s="33" t="s">
        <v>94</v>
      </c>
      <c r="CL5" s="33" t="s">
        <v>84</v>
      </c>
      <c r="CM5" s="33" t="s">
        <v>85</v>
      </c>
      <c r="CN5" s="33" t="s">
        <v>86</v>
      </c>
      <c r="CO5" s="33" t="s">
        <v>87</v>
      </c>
      <c r="CP5" s="33" t="s">
        <v>88</v>
      </c>
      <c r="CQ5" s="33" t="s">
        <v>89</v>
      </c>
      <c r="CR5" s="33" t="s">
        <v>90</v>
      </c>
      <c r="CS5" s="33" t="s">
        <v>91</v>
      </c>
      <c r="CT5" s="33" t="s">
        <v>92</v>
      </c>
      <c r="CU5" s="33" t="s">
        <v>93</v>
      </c>
      <c r="CV5" s="33" t="s">
        <v>94</v>
      </c>
      <c r="CW5" s="33" t="s">
        <v>84</v>
      </c>
      <c r="CX5" s="33" t="s">
        <v>85</v>
      </c>
      <c r="CY5" s="33" t="s">
        <v>86</v>
      </c>
      <c r="CZ5" s="33" t="s">
        <v>87</v>
      </c>
      <c r="DA5" s="33" t="s">
        <v>88</v>
      </c>
      <c r="DB5" s="33" t="s">
        <v>89</v>
      </c>
      <c r="DC5" s="33" t="s">
        <v>90</v>
      </c>
      <c r="DD5" s="33" t="s">
        <v>91</v>
      </c>
      <c r="DE5" s="33" t="s">
        <v>92</v>
      </c>
      <c r="DF5" s="33" t="s">
        <v>93</v>
      </c>
      <c r="DG5" s="33" t="s">
        <v>94</v>
      </c>
      <c r="DH5" s="33" t="s">
        <v>84</v>
      </c>
      <c r="DI5" s="33" t="s">
        <v>85</v>
      </c>
      <c r="DJ5" s="33" t="s">
        <v>86</v>
      </c>
      <c r="DK5" s="33" t="s">
        <v>87</v>
      </c>
      <c r="DL5" s="33" t="s">
        <v>88</v>
      </c>
      <c r="DM5" s="33" t="s">
        <v>89</v>
      </c>
      <c r="DN5" s="33" t="s">
        <v>90</v>
      </c>
      <c r="DO5" s="33" t="s">
        <v>91</v>
      </c>
      <c r="DP5" s="33" t="s">
        <v>92</v>
      </c>
      <c r="DQ5" s="33" t="s">
        <v>93</v>
      </c>
      <c r="DR5" s="33" t="s">
        <v>94</v>
      </c>
      <c r="DS5" s="33" t="s">
        <v>84</v>
      </c>
      <c r="DT5" s="33" t="s">
        <v>85</v>
      </c>
      <c r="DU5" s="33" t="s">
        <v>86</v>
      </c>
      <c r="DV5" s="33" t="s">
        <v>87</v>
      </c>
      <c r="DW5" s="33" t="s">
        <v>88</v>
      </c>
      <c r="DX5" s="33" t="s">
        <v>89</v>
      </c>
      <c r="DY5" s="33" t="s">
        <v>90</v>
      </c>
      <c r="DZ5" s="33" t="s">
        <v>91</v>
      </c>
      <c r="EA5" s="33" t="s">
        <v>92</v>
      </c>
      <c r="EB5" s="33" t="s">
        <v>93</v>
      </c>
      <c r="EC5" s="33" t="s">
        <v>94</v>
      </c>
      <c r="ED5" s="33" t="s">
        <v>84</v>
      </c>
      <c r="EE5" s="33" t="s">
        <v>85</v>
      </c>
      <c r="EF5" s="33" t="s">
        <v>86</v>
      </c>
      <c r="EG5" s="33" t="s">
        <v>87</v>
      </c>
      <c r="EH5" s="33" t="s">
        <v>88</v>
      </c>
      <c r="EI5" s="33" t="s">
        <v>89</v>
      </c>
      <c r="EJ5" s="33" t="s">
        <v>90</v>
      </c>
      <c r="EK5" s="33" t="s">
        <v>91</v>
      </c>
      <c r="EL5" s="33" t="s">
        <v>92</v>
      </c>
      <c r="EM5" s="33" t="s">
        <v>93</v>
      </c>
      <c r="EN5" s="33" t="s">
        <v>94</v>
      </c>
    </row>
    <row r="6" spans="1:144" s="37" customFormat="1" x14ac:dyDescent="0.15">
      <c r="A6" s="29" t="s">
        <v>95</v>
      </c>
      <c r="B6" s="34">
        <f>B7</f>
        <v>2018</v>
      </c>
      <c r="C6" s="34">
        <f t="shared" ref="C6:W6" si="3">C7</f>
        <v>152188</v>
      </c>
      <c r="D6" s="34">
        <f t="shared" si="3"/>
        <v>47</v>
      </c>
      <c r="E6" s="34">
        <f t="shared" si="3"/>
        <v>1</v>
      </c>
      <c r="F6" s="34">
        <f t="shared" si="3"/>
        <v>0</v>
      </c>
      <c r="G6" s="34">
        <f t="shared" si="3"/>
        <v>0</v>
      </c>
      <c r="H6" s="34" t="str">
        <f t="shared" si="3"/>
        <v>新潟県　五泉市</v>
      </c>
      <c r="I6" s="34" t="str">
        <f t="shared" si="3"/>
        <v>法非適用</v>
      </c>
      <c r="J6" s="34" t="str">
        <f t="shared" si="3"/>
        <v>水道事業</v>
      </c>
      <c r="K6" s="34" t="str">
        <f t="shared" si="3"/>
        <v>簡易水道事業</v>
      </c>
      <c r="L6" s="34" t="str">
        <f t="shared" si="3"/>
        <v>D4</v>
      </c>
      <c r="M6" s="34" t="str">
        <f t="shared" si="3"/>
        <v>非設置</v>
      </c>
      <c r="N6" s="35" t="str">
        <f t="shared" si="3"/>
        <v>-</v>
      </c>
      <c r="O6" s="35" t="str">
        <f t="shared" si="3"/>
        <v>該当数値なし</v>
      </c>
      <c r="P6" s="35">
        <f t="shared" si="3"/>
        <v>3.02</v>
      </c>
      <c r="Q6" s="35">
        <f t="shared" si="3"/>
        <v>2808</v>
      </c>
      <c r="R6" s="35">
        <f t="shared" si="3"/>
        <v>50392</v>
      </c>
      <c r="S6" s="35">
        <f t="shared" si="3"/>
        <v>351.91</v>
      </c>
      <c r="T6" s="35">
        <f t="shared" si="3"/>
        <v>143.19999999999999</v>
      </c>
      <c r="U6" s="35">
        <f t="shared" si="3"/>
        <v>1515</v>
      </c>
      <c r="V6" s="35">
        <f t="shared" si="3"/>
        <v>6.71</v>
      </c>
      <c r="W6" s="35">
        <f t="shared" si="3"/>
        <v>225.78</v>
      </c>
      <c r="X6" s="36">
        <f>IF(X7="",NA(),X7)</f>
        <v>72.459999999999994</v>
      </c>
      <c r="Y6" s="36">
        <f t="shared" ref="Y6:AG6" si="4">IF(Y7="",NA(),Y7)</f>
        <v>132.11000000000001</v>
      </c>
      <c r="Z6" s="36">
        <f t="shared" si="4"/>
        <v>85.26</v>
      </c>
      <c r="AA6" s="36">
        <f t="shared" si="4"/>
        <v>76.84</v>
      </c>
      <c r="AB6" s="36">
        <f t="shared" si="4"/>
        <v>37.79</v>
      </c>
      <c r="AC6" s="36">
        <f t="shared" si="4"/>
        <v>75.87</v>
      </c>
      <c r="AD6" s="36">
        <f t="shared" si="4"/>
        <v>72.03</v>
      </c>
      <c r="AE6" s="36">
        <f t="shared" si="4"/>
        <v>72.11</v>
      </c>
      <c r="AF6" s="36">
        <f t="shared" si="4"/>
        <v>74.05</v>
      </c>
      <c r="AG6" s="36">
        <f t="shared" si="4"/>
        <v>73.25</v>
      </c>
      <c r="AH6" s="35" t="str">
        <f>IF(AH7="","",IF(AH7="-","【-】","【"&amp;SUBSTITUTE(TEXT(AH7,"#,##0.00"),"-","△")&amp;"】"))</f>
        <v>【75.60】</v>
      </c>
      <c r="AI6" s="35" t="e">
        <f>IF(AI7="",NA(),AI7)</f>
        <v>#N/A</v>
      </c>
      <c r="AJ6" s="35" t="e">
        <f t="shared" ref="AJ6:AR6" si="5">IF(AJ7="",NA(),AJ7)</f>
        <v>#N/A</v>
      </c>
      <c r="AK6" s="35" t="e">
        <f t="shared" si="5"/>
        <v>#N/A</v>
      </c>
      <c r="AL6" s="35" t="e">
        <f t="shared" si="5"/>
        <v>#N/A</v>
      </c>
      <c r="AM6" s="35" t="e">
        <f t="shared" si="5"/>
        <v>#N/A</v>
      </c>
      <c r="AN6" s="35" t="e">
        <f t="shared" si="5"/>
        <v>#N/A</v>
      </c>
      <c r="AO6" s="35" t="e">
        <f t="shared" si="5"/>
        <v>#N/A</v>
      </c>
      <c r="AP6" s="35" t="e">
        <f t="shared" si="5"/>
        <v>#N/A</v>
      </c>
      <c r="AQ6" s="35" t="e">
        <f t="shared" si="5"/>
        <v>#N/A</v>
      </c>
      <c r="AR6" s="35" t="e">
        <f t="shared" si="5"/>
        <v>#N/A</v>
      </c>
      <c r="AS6" s="35" t="str">
        <f>IF(AS7="","",IF(AS7="-","【-】","【"&amp;SUBSTITUTE(TEXT(AS7,"#,##0.00"),"-","△")&amp;"】"))</f>
        <v/>
      </c>
      <c r="AT6" s="35" t="e">
        <f>IF(AT7="",NA(),AT7)</f>
        <v>#N/A</v>
      </c>
      <c r="AU6" s="35" t="e">
        <f t="shared" ref="AU6:BC6" si="6">IF(AU7="",NA(),AU7)</f>
        <v>#N/A</v>
      </c>
      <c r="AV6" s="35" t="e">
        <f t="shared" si="6"/>
        <v>#N/A</v>
      </c>
      <c r="AW6" s="35" t="e">
        <f t="shared" si="6"/>
        <v>#N/A</v>
      </c>
      <c r="AX6" s="35" t="e">
        <f t="shared" si="6"/>
        <v>#N/A</v>
      </c>
      <c r="AY6" s="35" t="e">
        <f t="shared" si="6"/>
        <v>#N/A</v>
      </c>
      <c r="AZ6" s="35" t="e">
        <f t="shared" si="6"/>
        <v>#N/A</v>
      </c>
      <c r="BA6" s="35" t="e">
        <f t="shared" si="6"/>
        <v>#N/A</v>
      </c>
      <c r="BB6" s="35" t="e">
        <f t="shared" si="6"/>
        <v>#N/A</v>
      </c>
      <c r="BC6" s="35" t="e">
        <f t="shared" si="6"/>
        <v>#N/A</v>
      </c>
      <c r="BD6" s="35" t="str">
        <f>IF(BD7="","",IF(BD7="-","【-】","【"&amp;SUBSTITUTE(TEXT(BD7,"#,##0.00"),"-","△")&amp;"】"))</f>
        <v/>
      </c>
      <c r="BE6" s="36">
        <f>IF(BE7="",NA(),BE7)</f>
        <v>7155.8</v>
      </c>
      <c r="BF6" s="36">
        <f t="shared" ref="BF6:BN6" si="7">IF(BF7="",NA(),BF7)</f>
        <v>7878.41</v>
      </c>
      <c r="BG6" s="36">
        <f t="shared" si="7"/>
        <v>9009.11</v>
      </c>
      <c r="BH6" s="36">
        <f t="shared" si="7"/>
        <v>9364.9500000000007</v>
      </c>
      <c r="BI6" s="36">
        <f t="shared" si="7"/>
        <v>9954.4500000000007</v>
      </c>
      <c r="BJ6" s="36">
        <f t="shared" si="7"/>
        <v>1125.69</v>
      </c>
      <c r="BK6" s="36">
        <f t="shared" si="7"/>
        <v>1510.14</v>
      </c>
      <c r="BL6" s="36">
        <f t="shared" si="7"/>
        <v>1595.62</v>
      </c>
      <c r="BM6" s="36">
        <f t="shared" si="7"/>
        <v>1302.33</v>
      </c>
      <c r="BN6" s="36">
        <f t="shared" si="7"/>
        <v>1274.21</v>
      </c>
      <c r="BO6" s="35" t="str">
        <f>IF(BO7="","",IF(BO7="-","【-】","【"&amp;SUBSTITUTE(TEXT(BO7,"#,##0.00"),"-","△")&amp;"】"))</f>
        <v>【1,074.14】</v>
      </c>
      <c r="BP6" s="36">
        <f>IF(BP7="",NA(),BP7)</f>
        <v>39.31</v>
      </c>
      <c r="BQ6" s="36">
        <f t="shared" ref="BQ6:BY6" si="8">IF(BQ7="",NA(),BQ7)</f>
        <v>42.46</v>
      </c>
      <c r="BR6" s="36">
        <f t="shared" si="8"/>
        <v>34.06</v>
      </c>
      <c r="BS6" s="36">
        <f t="shared" si="8"/>
        <v>32.369999999999997</v>
      </c>
      <c r="BT6" s="36">
        <f t="shared" si="8"/>
        <v>22.72</v>
      </c>
      <c r="BU6" s="36">
        <f t="shared" si="8"/>
        <v>46.48</v>
      </c>
      <c r="BV6" s="36">
        <f t="shared" si="8"/>
        <v>22.67</v>
      </c>
      <c r="BW6" s="36">
        <f t="shared" si="8"/>
        <v>37.92</v>
      </c>
      <c r="BX6" s="36">
        <f t="shared" si="8"/>
        <v>40.89</v>
      </c>
      <c r="BY6" s="36">
        <f t="shared" si="8"/>
        <v>41.25</v>
      </c>
      <c r="BZ6" s="35" t="str">
        <f>IF(BZ7="","",IF(BZ7="-","【-】","【"&amp;SUBSTITUTE(TEXT(BZ7,"#,##0.00"),"-","△")&amp;"】"))</f>
        <v>【54.36】</v>
      </c>
      <c r="CA6" s="36">
        <f>IF(CA7="",NA(),CA7)</f>
        <v>334.35</v>
      </c>
      <c r="CB6" s="36">
        <f t="shared" ref="CB6:CJ6" si="9">IF(CB7="",NA(),CB7)</f>
        <v>308.77999999999997</v>
      </c>
      <c r="CC6" s="36">
        <f t="shared" si="9"/>
        <v>415.84</v>
      </c>
      <c r="CD6" s="36">
        <f t="shared" si="9"/>
        <v>437.97</v>
      </c>
      <c r="CE6" s="36">
        <f t="shared" si="9"/>
        <v>585.92999999999995</v>
      </c>
      <c r="CF6" s="36">
        <f t="shared" si="9"/>
        <v>376.61</v>
      </c>
      <c r="CG6" s="36">
        <f t="shared" si="9"/>
        <v>789.62</v>
      </c>
      <c r="CH6" s="36">
        <f t="shared" si="9"/>
        <v>423.18</v>
      </c>
      <c r="CI6" s="36">
        <f t="shared" si="9"/>
        <v>383.2</v>
      </c>
      <c r="CJ6" s="36">
        <f t="shared" si="9"/>
        <v>383.25</v>
      </c>
      <c r="CK6" s="35" t="str">
        <f>IF(CK7="","",IF(CK7="-","【-】","【"&amp;SUBSTITUTE(TEXT(CK7,"#,##0.00"),"-","△")&amp;"】"))</f>
        <v>【296.40】</v>
      </c>
      <c r="CL6" s="36">
        <f>IF(CL7="",NA(),CL7)</f>
        <v>84.68</v>
      </c>
      <c r="CM6" s="36">
        <f t="shared" ref="CM6:CU6" si="10">IF(CM7="",NA(),CM7)</f>
        <v>66.31</v>
      </c>
      <c r="CN6" s="36">
        <f t="shared" si="10"/>
        <v>59.72</v>
      </c>
      <c r="CO6" s="36">
        <f t="shared" si="10"/>
        <v>55.18</v>
      </c>
      <c r="CP6" s="36">
        <f t="shared" si="10"/>
        <v>52.88</v>
      </c>
      <c r="CQ6" s="36">
        <f t="shared" si="10"/>
        <v>57.43</v>
      </c>
      <c r="CR6" s="36">
        <f t="shared" si="10"/>
        <v>48.7</v>
      </c>
      <c r="CS6" s="36">
        <f t="shared" si="10"/>
        <v>46.9</v>
      </c>
      <c r="CT6" s="36">
        <f t="shared" si="10"/>
        <v>47.95</v>
      </c>
      <c r="CU6" s="36">
        <f t="shared" si="10"/>
        <v>48.26</v>
      </c>
      <c r="CV6" s="35" t="str">
        <f>IF(CV7="","",IF(CV7="-","【-】","【"&amp;SUBSTITUTE(TEXT(CV7,"#,##0.00"),"-","△")&amp;"】"))</f>
        <v>【55.95】</v>
      </c>
      <c r="CW6" s="36">
        <f>IF(CW7="",NA(),CW7)</f>
        <v>57.13</v>
      </c>
      <c r="CX6" s="36">
        <f t="shared" ref="CX6:DF6" si="11">IF(CX7="",NA(),CX7)</f>
        <v>68.52</v>
      </c>
      <c r="CY6" s="36">
        <f t="shared" si="11"/>
        <v>74.05</v>
      </c>
      <c r="CZ6" s="36">
        <f t="shared" si="11"/>
        <v>81.41</v>
      </c>
      <c r="DA6" s="36">
        <f t="shared" si="11"/>
        <v>82.64</v>
      </c>
      <c r="DB6" s="36">
        <f t="shared" si="11"/>
        <v>73.83</v>
      </c>
      <c r="DC6" s="36">
        <f t="shared" si="11"/>
        <v>74.959999999999994</v>
      </c>
      <c r="DD6" s="36">
        <f t="shared" si="11"/>
        <v>74.63</v>
      </c>
      <c r="DE6" s="36">
        <f t="shared" si="11"/>
        <v>74.900000000000006</v>
      </c>
      <c r="DF6" s="36">
        <f t="shared" si="11"/>
        <v>72.72</v>
      </c>
      <c r="DG6" s="35" t="str">
        <f>IF(DG7="","",IF(DG7="-","【-】","【"&amp;SUBSTITUTE(TEXT(DG7,"#,##0.00"),"-","△")&amp;"】"))</f>
        <v>【73.77】</v>
      </c>
      <c r="DH6" s="35" t="e">
        <f>IF(DH7="",NA(),DH7)</f>
        <v>#N/A</v>
      </c>
      <c r="DI6" s="35" t="e">
        <f t="shared" ref="DI6:DQ6" si="12">IF(DI7="",NA(),DI7)</f>
        <v>#N/A</v>
      </c>
      <c r="DJ6" s="35" t="e">
        <f t="shared" si="12"/>
        <v>#N/A</v>
      </c>
      <c r="DK6" s="35" t="e">
        <f t="shared" si="12"/>
        <v>#N/A</v>
      </c>
      <c r="DL6" s="35" t="e">
        <f t="shared" si="12"/>
        <v>#N/A</v>
      </c>
      <c r="DM6" s="35" t="e">
        <f t="shared" si="12"/>
        <v>#N/A</v>
      </c>
      <c r="DN6" s="35" t="e">
        <f t="shared" si="12"/>
        <v>#N/A</v>
      </c>
      <c r="DO6" s="35" t="e">
        <f t="shared" si="12"/>
        <v>#N/A</v>
      </c>
      <c r="DP6" s="35" t="e">
        <f t="shared" si="12"/>
        <v>#N/A</v>
      </c>
      <c r="DQ6" s="35" t="e">
        <f t="shared" si="12"/>
        <v>#N/A</v>
      </c>
      <c r="DR6" s="35" t="str">
        <f>IF(DR7="","",IF(DR7="-","【-】","【"&amp;SUBSTITUTE(TEXT(DR7,"#,##0.00"),"-","△")&amp;"】"))</f>
        <v/>
      </c>
      <c r="DS6" s="35" t="e">
        <f>IF(DS7="",NA(),DS7)</f>
        <v>#N/A</v>
      </c>
      <c r="DT6" s="35" t="e">
        <f t="shared" ref="DT6:EB6" si="13">IF(DT7="",NA(),DT7)</f>
        <v>#N/A</v>
      </c>
      <c r="DU6" s="35" t="e">
        <f t="shared" si="13"/>
        <v>#N/A</v>
      </c>
      <c r="DV6" s="35" t="e">
        <f t="shared" si="13"/>
        <v>#N/A</v>
      </c>
      <c r="DW6" s="35" t="e">
        <f t="shared" si="13"/>
        <v>#N/A</v>
      </c>
      <c r="DX6" s="35" t="e">
        <f t="shared" si="13"/>
        <v>#N/A</v>
      </c>
      <c r="DY6" s="35" t="e">
        <f t="shared" si="13"/>
        <v>#N/A</v>
      </c>
      <c r="DZ6" s="35" t="e">
        <f t="shared" si="13"/>
        <v>#N/A</v>
      </c>
      <c r="EA6" s="35" t="e">
        <f t="shared" si="13"/>
        <v>#N/A</v>
      </c>
      <c r="EB6" s="35" t="e">
        <f t="shared" si="13"/>
        <v>#N/A</v>
      </c>
      <c r="EC6" s="35" t="str">
        <f>IF(EC7="","",IF(EC7="-","【-】","【"&amp;SUBSTITUTE(TEXT(EC7,"#,##0.00"),"-","△")&amp;"】"))</f>
        <v/>
      </c>
      <c r="ED6" s="36">
        <f>IF(ED7="",NA(),ED7)</f>
        <v>20.059999999999999</v>
      </c>
      <c r="EE6" s="36">
        <f t="shared" ref="EE6:EM6" si="14">IF(EE7="",NA(),EE7)</f>
        <v>10.16</v>
      </c>
      <c r="EF6" s="36">
        <f t="shared" si="14"/>
        <v>3.84</v>
      </c>
      <c r="EG6" s="36">
        <f t="shared" si="14"/>
        <v>0.51</v>
      </c>
      <c r="EH6" s="36">
        <f t="shared" si="14"/>
        <v>4.5599999999999996</v>
      </c>
      <c r="EI6" s="36">
        <f t="shared" si="14"/>
        <v>0.69</v>
      </c>
      <c r="EJ6" s="36">
        <f t="shared" si="14"/>
        <v>1.26</v>
      </c>
      <c r="EK6" s="36">
        <f t="shared" si="14"/>
        <v>0.78</v>
      </c>
      <c r="EL6" s="36">
        <f t="shared" si="14"/>
        <v>0.56999999999999995</v>
      </c>
      <c r="EM6" s="36">
        <f t="shared" si="14"/>
        <v>0.62</v>
      </c>
      <c r="EN6" s="35" t="str">
        <f>IF(EN7="","",IF(EN7="-","【-】","【"&amp;SUBSTITUTE(TEXT(EN7,"#,##0.00"),"-","△")&amp;"】"))</f>
        <v>【0.54】</v>
      </c>
    </row>
    <row r="7" spans="1:144" s="37" customFormat="1" x14ac:dyDescent="0.15">
      <c r="A7" s="29"/>
      <c r="B7" s="38">
        <v>2018</v>
      </c>
      <c r="C7" s="38">
        <v>152188</v>
      </c>
      <c r="D7" s="38">
        <v>47</v>
      </c>
      <c r="E7" s="38">
        <v>1</v>
      </c>
      <c r="F7" s="38">
        <v>0</v>
      </c>
      <c r="G7" s="38">
        <v>0</v>
      </c>
      <c r="H7" s="38" t="s">
        <v>96</v>
      </c>
      <c r="I7" s="38" t="s">
        <v>97</v>
      </c>
      <c r="J7" s="38" t="s">
        <v>98</v>
      </c>
      <c r="K7" s="38" t="s">
        <v>99</v>
      </c>
      <c r="L7" s="38" t="s">
        <v>100</v>
      </c>
      <c r="M7" s="38" t="s">
        <v>101</v>
      </c>
      <c r="N7" s="39" t="s">
        <v>102</v>
      </c>
      <c r="O7" s="39" t="s">
        <v>103</v>
      </c>
      <c r="P7" s="39">
        <v>3.02</v>
      </c>
      <c r="Q7" s="39">
        <v>2808</v>
      </c>
      <c r="R7" s="39">
        <v>50392</v>
      </c>
      <c r="S7" s="39">
        <v>351.91</v>
      </c>
      <c r="T7" s="39">
        <v>143.19999999999999</v>
      </c>
      <c r="U7" s="39">
        <v>1515</v>
      </c>
      <c r="V7" s="39">
        <v>6.71</v>
      </c>
      <c r="W7" s="39">
        <v>225.78</v>
      </c>
      <c r="X7" s="39">
        <v>72.459999999999994</v>
      </c>
      <c r="Y7" s="39">
        <v>132.11000000000001</v>
      </c>
      <c r="Z7" s="39">
        <v>85.26</v>
      </c>
      <c r="AA7" s="39">
        <v>76.84</v>
      </c>
      <c r="AB7" s="39">
        <v>37.79</v>
      </c>
      <c r="AC7" s="39">
        <v>75.87</v>
      </c>
      <c r="AD7" s="39">
        <v>72.03</v>
      </c>
      <c r="AE7" s="39">
        <v>72.11</v>
      </c>
      <c r="AF7" s="39">
        <v>74.05</v>
      </c>
      <c r="AG7" s="39">
        <v>73.25</v>
      </c>
      <c r="AH7" s="39">
        <v>75.599999999999994</v>
      </c>
      <c r="AI7" s="39"/>
      <c r="AJ7" s="39"/>
      <c r="AK7" s="39"/>
      <c r="AL7" s="39"/>
      <c r="AM7" s="39"/>
      <c r="AN7" s="39"/>
      <c r="AO7" s="39"/>
      <c r="AP7" s="39"/>
      <c r="AQ7" s="39"/>
      <c r="AR7" s="39"/>
      <c r="AS7" s="39"/>
      <c r="AT7" s="39"/>
      <c r="AU7" s="39"/>
      <c r="AV7" s="39"/>
      <c r="AW7" s="39"/>
      <c r="AX7" s="39"/>
      <c r="AY7" s="39"/>
      <c r="AZ7" s="39"/>
      <c r="BA7" s="39"/>
      <c r="BB7" s="39"/>
      <c r="BC7" s="39"/>
      <c r="BD7" s="39"/>
      <c r="BE7" s="39">
        <v>7155.8</v>
      </c>
      <c r="BF7" s="39">
        <v>7878.41</v>
      </c>
      <c r="BG7" s="39">
        <v>9009.11</v>
      </c>
      <c r="BH7" s="39">
        <v>9364.9500000000007</v>
      </c>
      <c r="BI7" s="39">
        <v>9954.4500000000007</v>
      </c>
      <c r="BJ7" s="39">
        <v>1125.69</v>
      </c>
      <c r="BK7" s="39">
        <v>1510.14</v>
      </c>
      <c r="BL7" s="39">
        <v>1595.62</v>
      </c>
      <c r="BM7" s="39">
        <v>1302.33</v>
      </c>
      <c r="BN7" s="39">
        <v>1274.21</v>
      </c>
      <c r="BO7" s="39">
        <v>1074.1400000000001</v>
      </c>
      <c r="BP7" s="39">
        <v>39.31</v>
      </c>
      <c r="BQ7" s="39">
        <v>42.46</v>
      </c>
      <c r="BR7" s="39">
        <v>34.06</v>
      </c>
      <c r="BS7" s="39">
        <v>32.369999999999997</v>
      </c>
      <c r="BT7" s="39">
        <v>22.72</v>
      </c>
      <c r="BU7" s="39">
        <v>46.48</v>
      </c>
      <c r="BV7" s="39">
        <v>22.67</v>
      </c>
      <c r="BW7" s="39">
        <v>37.92</v>
      </c>
      <c r="BX7" s="39">
        <v>40.89</v>
      </c>
      <c r="BY7" s="39">
        <v>41.25</v>
      </c>
      <c r="BZ7" s="39">
        <v>54.36</v>
      </c>
      <c r="CA7" s="39">
        <v>334.35</v>
      </c>
      <c r="CB7" s="39">
        <v>308.77999999999997</v>
      </c>
      <c r="CC7" s="39">
        <v>415.84</v>
      </c>
      <c r="CD7" s="39">
        <v>437.97</v>
      </c>
      <c r="CE7" s="39">
        <v>585.92999999999995</v>
      </c>
      <c r="CF7" s="39">
        <v>376.61</v>
      </c>
      <c r="CG7" s="39">
        <v>789.62</v>
      </c>
      <c r="CH7" s="39">
        <v>423.18</v>
      </c>
      <c r="CI7" s="39">
        <v>383.2</v>
      </c>
      <c r="CJ7" s="39">
        <v>383.25</v>
      </c>
      <c r="CK7" s="39">
        <v>296.39999999999998</v>
      </c>
      <c r="CL7" s="39">
        <v>84.68</v>
      </c>
      <c r="CM7" s="39">
        <v>66.31</v>
      </c>
      <c r="CN7" s="39">
        <v>59.72</v>
      </c>
      <c r="CO7" s="39">
        <v>55.18</v>
      </c>
      <c r="CP7" s="39">
        <v>52.88</v>
      </c>
      <c r="CQ7" s="39">
        <v>57.43</v>
      </c>
      <c r="CR7" s="39">
        <v>48.7</v>
      </c>
      <c r="CS7" s="39">
        <v>46.9</v>
      </c>
      <c r="CT7" s="39">
        <v>47.95</v>
      </c>
      <c r="CU7" s="39">
        <v>48.26</v>
      </c>
      <c r="CV7" s="39">
        <v>55.95</v>
      </c>
      <c r="CW7" s="39">
        <v>57.13</v>
      </c>
      <c r="CX7" s="39">
        <v>68.52</v>
      </c>
      <c r="CY7" s="39">
        <v>74.05</v>
      </c>
      <c r="CZ7" s="39">
        <v>81.41</v>
      </c>
      <c r="DA7" s="39">
        <v>82.64</v>
      </c>
      <c r="DB7" s="39">
        <v>73.83</v>
      </c>
      <c r="DC7" s="39">
        <v>74.959999999999994</v>
      </c>
      <c r="DD7" s="39">
        <v>74.63</v>
      </c>
      <c r="DE7" s="39">
        <v>74.900000000000006</v>
      </c>
      <c r="DF7" s="39">
        <v>72.72</v>
      </c>
      <c r="DG7" s="39">
        <v>73.77</v>
      </c>
      <c r="DH7" s="39"/>
      <c r="DI7" s="39"/>
      <c r="DJ7" s="39"/>
      <c r="DK7" s="39"/>
      <c r="DL7" s="39"/>
      <c r="DM7" s="39"/>
      <c r="DN7" s="39"/>
      <c r="DO7" s="39"/>
      <c r="DP7" s="39"/>
      <c r="DQ7" s="39"/>
      <c r="DR7" s="39"/>
      <c r="DS7" s="39"/>
      <c r="DT7" s="39"/>
      <c r="DU7" s="39"/>
      <c r="DV7" s="39"/>
      <c r="DW7" s="39"/>
      <c r="DX7" s="39"/>
      <c r="DY7" s="39"/>
      <c r="DZ7" s="39"/>
      <c r="EA7" s="39"/>
      <c r="EB7" s="39"/>
      <c r="EC7" s="39"/>
      <c r="ED7" s="39">
        <v>20.059999999999999</v>
      </c>
      <c r="EE7" s="39">
        <v>10.16</v>
      </c>
      <c r="EF7" s="39">
        <v>3.84</v>
      </c>
      <c r="EG7" s="39">
        <v>0.51</v>
      </c>
      <c r="EH7" s="39">
        <v>4.5599999999999996</v>
      </c>
      <c r="EI7" s="39">
        <v>0.69</v>
      </c>
      <c r="EJ7" s="39">
        <v>1.26</v>
      </c>
      <c r="EK7" s="39">
        <v>0.78</v>
      </c>
      <c r="EL7" s="39">
        <v>0.56999999999999995</v>
      </c>
      <c r="EM7" s="39">
        <v>0.62</v>
      </c>
      <c r="EN7" s="39">
        <v>0.54</v>
      </c>
    </row>
    <row r="8" spans="1:144" x14ac:dyDescent="0.15">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row>
    <row r="9" spans="1:144" x14ac:dyDescent="0.15">
      <c r="A9" s="41"/>
      <c r="B9" s="41" t="s">
        <v>104</v>
      </c>
      <c r="C9" s="41" t="s">
        <v>105</v>
      </c>
      <c r="D9" s="41" t="s">
        <v>106</v>
      </c>
      <c r="E9" s="41" t="s">
        <v>107</v>
      </c>
      <c r="F9" s="41" t="s">
        <v>108</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1" t="s">
        <v>47</v>
      </c>
      <c r="B10" s="42">
        <f>DATEVALUE($B$6-4&amp;"年1月1日")</f>
        <v>41640</v>
      </c>
      <c r="C10" s="42">
        <f>DATEVALUE($B$6-3&amp;"年1月1日")</f>
        <v>42005</v>
      </c>
      <c r="D10" s="42">
        <f>DATEVALUE($B$6-2&amp;"年1月1日")</f>
        <v>42370</v>
      </c>
      <c r="E10" s="42">
        <f>DATEVALUE($B$6-1&amp;"年1月1日")</f>
        <v>42736</v>
      </c>
      <c r="F10" s="42">
        <f>DATEVALUE($B$6&amp;"年1月1日")</f>
        <v>43101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Administrator</cp:lastModifiedBy>
  <cp:lastPrinted>2020-01-22T01:39:06Z</cp:lastPrinted>
  <dcterms:created xsi:type="dcterms:W3CDTF">2019-12-05T04:36:34Z</dcterms:created>
  <dcterms:modified xsi:type="dcterms:W3CDTF">2021-01-15T05:03:47Z</dcterms:modified>
  <cp:category/>
</cp:coreProperties>
</file>