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E:\Users\jws19242\Desktop\210115 経営分析\"/>
    </mc:Choice>
  </mc:AlternateContent>
  <xr:revisionPtr revIDLastSave="0" documentId="13_ncr:1_{208657CC-A458-48EA-BB51-42FB6B0DFED1}" xr6:coauthVersionLast="36" xr6:coauthVersionMax="36" xr10:uidLastSave="{00000000-0000-0000-0000-000000000000}"/>
  <workbookProtection workbookAlgorithmName="SHA-512" workbookHashValue="ZRZETZtWxrbkEKd0yQnIAIY+j05ExixS8PP72FsSHoQ/AZfH5z1z7Uw4XUkWf4aOC0jyBwpO8xTxOh/ejaOfiw==" workbookSaltValue="RVLd3km1YFvu2X7mRUhTE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<sst xmlns="http://schemas.openxmlformats.org/spreadsheetml/2006/main" count="225" uniqueCount="112">
  <si>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</si>
  <si>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</si>
  <si>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</si>
  <si>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</si>
  <si>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</si>
  <si>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</si>
  <si>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</si>
  <si>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</si>
  <si>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</si>
  <si>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</si>
  <si>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</si>
  <si>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</si>
  <si>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</si>
  <si>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</si>
  <si>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</si>
  <si>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</si>
  <si>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</si>
  <si>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</si>
  <si>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</si>
  <si>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</si>
  <si>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</si>
  <si>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</si>
  <si>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</si>
  <si>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</si>
  <si>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</si>
  <si>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</si>
  <si>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</si>
  <si>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</si>
  <si>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</si>
  <si>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</si>
  <si>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</si>
  <si>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</si>
  <si>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</si>
  <si>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</si>
  <si>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</si>
  <si>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</si>
  <si>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</si>
  <si>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</si>
  <si>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</si>
  <si>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</si>
  <si>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</si>
  <si>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</si>
  <si>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</si>
  <si>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</si>
  <si>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</si>
  <si>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</si>
  <si>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</si>
  <si>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</si>
  <si>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</si>
  <si>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</si>
  <si>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</si>
  <si>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</si>
  <si>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</si>
  <si>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</si>
  <si>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</si>
  <si>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</si>
  <si>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</si>
  <si>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</si>
  <si>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</si>
  <si>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</si>
  <si>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</si>
  <si>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</si>
  <si>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</si>
  <si>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</si>
  <si>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</si>
  <si>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</si>
  <si>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</si>
  <si>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</si>
  <si>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</si>
  <si>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</si>
  <si>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</si>
  <si>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</si>
  <si>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</si>
  <si>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</si>
  <si>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</si>
  <si>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</si>
  <si>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</si>
  <si>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</si>
  <si>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</si>
  <si>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</si>
  <si>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</si>
  <si>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</si>
  <si>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</si>
  <si>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</si>
  <si>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</si>
  <si>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</si>
  <si>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</si>
  <si>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</si>
  <si>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</si>
  <si>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</si>
  <si>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</si>
  <si>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</si>
  <si>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</si>
  <si>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</si>
  <si>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</si>
  <si>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</si>
  <si>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</si>
  <si>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</si>
  <si>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</si>
  <si>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</si>
  <si>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</si>
  <si>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</si>
  <si>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</si>
  <si>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</si>
  <si>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</si>
  <si>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</si>
  <si>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</si>
  <si>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</si>
  <si>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</si>
  <si>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簡易水道事業統合に向けた施設整備による地方債が増加しているため、低い値となった。
④企業債残高対給水収益比率
　簡易水道事業統合に向けた施設整備による地方債が増加しているため、給水収益に対する企業債残高の比率が高くなっている。
⑤料金回収率
　給水に係る費用が給水規模に対して増大しており、給水原価が上昇したためと考えられる。
⑥給水原価
　簡易水道事業統合に向けて施設整備を進めた結果、給水規模に対して費用が増大したためと考えられる。
⑦施設利用率
　概ね類似団体平均と同値であり、適切な規模と考えられる。
⑧有収率
　施設更新により改善が進んでいる。</t>
    <rPh sb="1" eb="4">
      <t>シュウエキテキ</t>
    </rPh>
    <rPh sb="4" eb="6">
      <t>シュウシ</t>
    </rPh>
    <rPh sb="6" eb="8">
      <t>ヒリツ</t>
    </rPh>
    <rPh sb="10" eb="12">
      <t>カンイ</t>
    </rPh>
    <rPh sb="12" eb="14">
      <t>スイドウ</t>
    </rPh>
    <rPh sb="14" eb="16">
      <t>ジギョウ</t>
    </rPh>
    <rPh sb="16" eb="18">
      <t>トウゴウ</t>
    </rPh>
    <rPh sb="19" eb="20">
      <t>ム</t>
    </rPh>
    <rPh sb="22" eb="24">
      <t>シセツ</t>
    </rPh>
    <rPh sb="24" eb="26">
      <t>セイビ</t>
    </rPh>
    <rPh sb="29" eb="32">
      <t>チホウサイ</t>
    </rPh>
    <rPh sb="33" eb="35">
      <t>ゾウカ</t>
    </rPh>
    <rPh sb="42" eb="43">
      <t>ヒク</t>
    </rPh>
    <rPh sb="44" eb="45">
      <t>アタイ</t>
    </rPh>
    <rPh sb="52" eb="54">
      <t>キギョウ</t>
    </rPh>
    <rPh sb="54" eb="55">
      <t>サイ</t>
    </rPh>
    <rPh sb="55" eb="57">
      <t>ザンダカ</t>
    </rPh>
    <rPh sb="57" eb="58">
      <t>タイ</t>
    </rPh>
    <rPh sb="58" eb="60">
      <t>キュウスイ</t>
    </rPh>
    <rPh sb="60" eb="62">
      <t>シュウエキ</t>
    </rPh>
    <rPh sb="62" eb="64">
      <t>ヒリツ</t>
    </rPh>
    <rPh sb="66" eb="68">
      <t>カンイ</t>
    </rPh>
    <rPh sb="68" eb="70">
      <t>スイドウ</t>
    </rPh>
    <rPh sb="70" eb="72">
      <t>ジギョウ</t>
    </rPh>
    <rPh sb="72" eb="74">
      <t>トウゴウ</t>
    </rPh>
    <rPh sb="75" eb="76">
      <t>ム</t>
    </rPh>
    <rPh sb="78" eb="80">
      <t>シセツ</t>
    </rPh>
    <rPh sb="80" eb="82">
      <t>セイビ</t>
    </rPh>
    <rPh sb="85" eb="88">
      <t>チホウサイ</t>
    </rPh>
    <rPh sb="89" eb="91">
      <t>ゾウカ</t>
    </rPh>
    <rPh sb="98" eb="100">
      <t>キュウスイ</t>
    </rPh>
    <rPh sb="100" eb="102">
      <t>シュウエキ</t>
    </rPh>
    <rPh sb="103" eb="104">
      <t>タイ</t>
    </rPh>
    <rPh sb="106" eb="108">
      <t>キギョウ</t>
    </rPh>
    <rPh sb="108" eb="109">
      <t>サイ</t>
    </rPh>
    <rPh sb="109" eb="111">
      <t>ザンダカ</t>
    </rPh>
    <rPh sb="112" eb="114">
      <t>ヒリツ</t>
    </rPh>
    <rPh sb="115" eb="116">
      <t>タカ</t>
    </rPh>
    <rPh sb="125" eb="127">
      <t>リョウキン</t>
    </rPh>
    <rPh sb="127" eb="129">
      <t>カイシュウ</t>
    </rPh>
    <rPh sb="129" eb="130">
      <t>リツ</t>
    </rPh>
    <rPh sb="132" eb="134">
      <t>キュウスイ</t>
    </rPh>
    <rPh sb="135" eb="136">
      <t>カカ</t>
    </rPh>
    <rPh sb="137" eb="139">
      <t>ヒヨウ</t>
    </rPh>
    <rPh sb="140" eb="142">
      <t>キュウスイ</t>
    </rPh>
    <rPh sb="142" eb="144">
      <t>キボ</t>
    </rPh>
    <rPh sb="145" eb="146">
      <t>タイ</t>
    </rPh>
    <rPh sb="148" eb="150">
      <t>ゾウダイ</t>
    </rPh>
    <rPh sb="155" eb="157">
      <t>キュウスイ</t>
    </rPh>
    <rPh sb="157" eb="159">
      <t>ゲンカ</t>
    </rPh>
    <rPh sb="160" eb="162">
      <t>ジョウショウ</t>
    </rPh>
    <rPh sb="167" eb="168">
      <t>カンガ</t>
    </rPh>
    <rPh sb="175" eb="177">
      <t>キュウスイ</t>
    </rPh>
    <rPh sb="177" eb="179">
      <t>ゲンカ</t>
    </rPh>
    <rPh sb="181" eb="183">
      <t>カンイ</t>
    </rPh>
    <rPh sb="183" eb="185">
      <t>スイドウ</t>
    </rPh>
    <rPh sb="185" eb="187">
      <t>ジギョウ</t>
    </rPh>
    <rPh sb="187" eb="189">
      <t>トウゴウ</t>
    </rPh>
    <rPh sb="190" eb="191">
      <t>ム</t>
    </rPh>
    <rPh sb="193" eb="195">
      <t>シセツ</t>
    </rPh>
    <rPh sb="195" eb="197">
      <t>セイビ</t>
    </rPh>
    <rPh sb="198" eb="199">
      <t>スス</t>
    </rPh>
    <rPh sb="201" eb="203">
      <t>ケッカ</t>
    </rPh>
    <rPh sb="204" eb="206">
      <t>キュウスイ</t>
    </rPh>
    <rPh sb="206" eb="208">
      <t>キボ</t>
    </rPh>
    <rPh sb="209" eb="210">
      <t>タイ</t>
    </rPh>
    <rPh sb="212" eb="214">
      <t>ヒヨウ</t>
    </rPh>
    <rPh sb="215" eb="217">
      <t>ゾウダイ</t>
    </rPh>
    <rPh sb="222" eb="223">
      <t>カンガ</t>
    </rPh>
    <rPh sb="230" eb="232">
      <t>シセツ</t>
    </rPh>
    <rPh sb="232" eb="234">
      <t>リヨウ</t>
    </rPh>
    <rPh sb="234" eb="235">
      <t>リツ</t>
    </rPh>
    <rPh sb="237" eb="238">
      <t>オオム</t>
    </rPh>
    <rPh sb="239" eb="241">
      <t>ルイジ</t>
    </rPh>
    <rPh sb="241" eb="243">
      <t>ダンタイ</t>
    </rPh>
    <rPh sb="243" eb="245">
      <t>ヘイキン</t>
    </rPh>
    <rPh sb="246" eb="248">
      <t>ドウチ</t>
    </rPh>
    <rPh sb="252" eb="254">
      <t>テキセツ</t>
    </rPh>
    <rPh sb="255" eb="257">
      <t>キボ</t>
    </rPh>
    <rPh sb="258" eb="259">
      <t>カンガ</t>
    </rPh>
    <rPh sb="266" eb="269">
      <t>ユウシュウリツ</t>
    </rPh>
    <rPh sb="271" eb="273">
      <t>シセツ</t>
    </rPh>
    <rPh sb="273" eb="275">
      <t>コウシン</t>
    </rPh>
    <rPh sb="278" eb="280">
      <t>カイゼン</t>
    </rPh>
    <rPh sb="281" eb="282">
      <t>スス</t>
    </rPh>
    <phoneticPr fontId="4"/>
  </si>
  <si>
    <t>③管路更新率
　簡易水道事業の統合に向けて、布設替を順次進めている。</t>
    <rPh sb="1" eb="3">
      <t>カンロ</t>
    </rPh>
    <rPh sb="3" eb="5">
      <t>コウシン</t>
    </rPh>
    <rPh sb="5" eb="6">
      <t>リツ</t>
    </rPh>
    <rPh sb="8" eb="10">
      <t>カンイ</t>
    </rPh>
    <rPh sb="10" eb="12">
      <t>スイドウ</t>
    </rPh>
    <rPh sb="12" eb="14">
      <t>ジギョウ</t>
    </rPh>
    <rPh sb="15" eb="17">
      <t>トウゴウ</t>
    </rPh>
    <rPh sb="18" eb="19">
      <t>ム</t>
    </rPh>
    <rPh sb="22" eb="25">
      <t>フセツガ</t>
    </rPh>
    <rPh sb="26" eb="28">
      <t>ジュンジ</t>
    </rPh>
    <rPh sb="28" eb="29">
      <t>スス</t>
    </rPh>
    <phoneticPr fontId="4"/>
  </si>
  <si>
    <t>　簡易水道事業と上水道事業との統合に向けて施設整備を進めた結果、収益に対して費用が上回る状態にある。
　順次統合を進め、統合した上水道事業として経営の健全化を図る必要がある。</t>
    <rPh sb="1" eb="3">
      <t>カンイ</t>
    </rPh>
    <rPh sb="3" eb="5">
      <t>スイドウ</t>
    </rPh>
    <rPh sb="5" eb="7">
      <t>ジギョウ</t>
    </rPh>
    <rPh sb="8" eb="11">
      <t>ジョウスイドウ</t>
    </rPh>
    <rPh sb="11" eb="13">
      <t>ジギョウ</t>
    </rPh>
    <rPh sb="15" eb="17">
      <t>トウゴウ</t>
    </rPh>
    <rPh sb="18" eb="19">
      <t>ム</t>
    </rPh>
    <rPh sb="21" eb="23">
      <t>シセツ</t>
    </rPh>
    <rPh sb="23" eb="25">
      <t>セイビ</t>
    </rPh>
    <rPh sb="26" eb="27">
      <t>スス</t>
    </rPh>
    <rPh sb="29" eb="31">
      <t>ケッカ</t>
    </rPh>
    <rPh sb="32" eb="34">
      <t>シュウエキ</t>
    </rPh>
    <rPh sb="35" eb="36">
      <t>タイ</t>
    </rPh>
    <rPh sb="38" eb="40">
      <t>ヒヨウ</t>
    </rPh>
    <rPh sb="41" eb="43">
      <t>ウワマワ</t>
    </rPh>
    <rPh sb="44" eb="46">
      <t>ジョウタイ</t>
    </rPh>
    <rPh sb="52" eb="54">
      <t>ジュンジ</t>
    </rPh>
    <rPh sb="54" eb="56">
      <t>トウゴウ</t>
    </rPh>
    <rPh sb="57" eb="58">
      <t>スス</t>
    </rPh>
    <rPh sb="60" eb="62">
      <t>トウゴウ</t>
    </rPh>
    <rPh sb="64" eb="67">
      <t>ジョウスイドウ</t>
    </rPh>
    <rPh sb="67" eb="69">
      <t>ジギョウ</t>
    </rPh>
    <rPh sb="72" eb="74">
      <t>ケイエイ</t>
    </rPh>
    <rPh sb="75" eb="78">
      <t>ケンゼンカ</t>
    </rPh>
    <rPh sb="79" eb="80">
      <t>ハカ</t>
    </rPh>
    <rPh sb="81" eb="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</si>
</sst>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20.059999999999999</c:v>
                </c:pt>
                <c:pt idx="1">
                  <c:v>10.16</c:v>
                </c:pt>
                <c:pt idx="2">
                  <c:v>3.84</c:v>
                </c:pt>
                <c:pt idx="3">
                  <c:v>0.51</c:v>
                </c:pt>
                <c:pt idx="4">
                  <c:v>4.5599999999999996</c:v>
                </c:pt>
              </c:numCache>
            </c:numRef>
          </c:val>
          <c:extLst>
            <c:ext xmlns:c16="http://schemas.microsoft.com/office/drawing/2014/chart" uri="{C3380CC4-5D6E-409C-BE32-E72D297353CC}">
              <c16:uniqueId val="{00000000-6260-40A4-B22D-5B0DB10EBCE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1.26</c:v>
                </c:pt>
                <c:pt idx="2">
                  <c:v>0.78</c:v>
                </c:pt>
                <c:pt idx="3">
                  <c:v>0.56999999999999995</c:v>
                </c:pt>
                <c:pt idx="4">
                  <c:v>0.62</c:v>
                </c:pt>
              </c:numCache>
            </c:numRef>
          </c:val>
          <c:smooth val="0"/>
          <c:extLst>
            <c:ext xmlns:c16="http://schemas.microsoft.com/office/drawing/2014/chart" uri="{C3380CC4-5D6E-409C-BE32-E72D297353CC}">
              <c16:uniqueId val="{00000001-6260-40A4-B22D-5B0DB10EBCE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84.68</c:v>
                </c:pt>
                <c:pt idx="1">
                  <c:v>66.31</c:v>
                </c:pt>
                <c:pt idx="2">
                  <c:v>59.72</c:v>
                </c:pt>
                <c:pt idx="3">
                  <c:v>55.18</c:v>
                </c:pt>
                <c:pt idx="4">
                  <c:v>52.88</c:v>
                </c:pt>
              </c:numCache>
            </c:numRef>
          </c:val>
          <c:extLst>
            <c:ext xmlns:c16="http://schemas.microsoft.com/office/drawing/2014/chart" uri="{C3380CC4-5D6E-409C-BE32-E72D297353CC}">
              <c16:uniqueId val="{00000000-0D86-4DFF-A77A-1FEFBED783E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48.7</c:v>
                </c:pt>
                <c:pt idx="2">
                  <c:v>46.9</c:v>
                </c:pt>
                <c:pt idx="3">
                  <c:v>47.95</c:v>
                </c:pt>
                <c:pt idx="4">
                  <c:v>48.26</c:v>
                </c:pt>
              </c:numCache>
            </c:numRef>
          </c:val>
          <c:smooth val="0"/>
          <c:extLst>
            <c:ext xmlns:c16="http://schemas.microsoft.com/office/drawing/2014/chart" uri="{C3380CC4-5D6E-409C-BE32-E72D297353CC}">
              <c16:uniqueId val="{00000001-0D86-4DFF-A77A-1FEFBED783E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57.13</c:v>
                </c:pt>
                <c:pt idx="1">
                  <c:v>68.52</c:v>
                </c:pt>
                <c:pt idx="2">
                  <c:v>74.05</c:v>
                </c:pt>
                <c:pt idx="3">
                  <c:v>81.41</c:v>
                </c:pt>
                <c:pt idx="4">
                  <c:v>82.64</c:v>
                </c:pt>
              </c:numCache>
            </c:numRef>
          </c:val>
          <c:extLst>
            <c:ext xmlns:c16="http://schemas.microsoft.com/office/drawing/2014/chart" uri="{C3380CC4-5D6E-409C-BE32-E72D297353CC}">
              <c16:uniqueId val="{00000000-E68B-42CC-93FF-E9562861AA4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E68B-42CC-93FF-E9562861AA4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72.459999999999994</c:v>
                </c:pt>
                <c:pt idx="1">
                  <c:v>132.11000000000001</c:v>
                </c:pt>
                <c:pt idx="2">
                  <c:v>85.26</c:v>
                </c:pt>
                <c:pt idx="3">
                  <c:v>76.84</c:v>
                </c:pt>
                <c:pt idx="4">
                  <c:v>37.79</c:v>
                </c:pt>
              </c:numCache>
            </c:numRef>
          </c:val>
          <c:extLst>
            <c:ext xmlns:c16="http://schemas.microsoft.com/office/drawing/2014/chart" uri="{C3380CC4-5D6E-409C-BE32-E72D297353CC}">
              <c16:uniqueId val="{00000000-E920-49B1-8EAE-D92500E8ECE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72.03</c:v>
                </c:pt>
                <c:pt idx="2">
                  <c:v>72.11</c:v>
                </c:pt>
                <c:pt idx="3">
                  <c:v>74.05</c:v>
                </c:pt>
                <c:pt idx="4">
                  <c:v>73.25</c:v>
                </c:pt>
              </c:numCache>
            </c:numRef>
          </c:val>
          <c:smooth val="0"/>
          <c:extLst>
            <c:ext xmlns:c16="http://schemas.microsoft.com/office/drawing/2014/chart" uri="{C3380CC4-5D6E-409C-BE32-E72D297353CC}">
              <c16:uniqueId val="{00000001-E920-49B1-8EAE-D92500E8ECE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4-4B82-AADF-99ACAFE1EF4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4-4B82-AADF-99ACAFE1EF4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5-415A-B662-4A212C16AD6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5-415A-B662-4A212C16AD6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5-4868-8111-0063BF32E94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5-4868-8111-0063BF32E94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3-436F-A3C1-74D473C33B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3-436F-A3C1-74D473C33B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7155.8</c:v>
                </c:pt>
                <c:pt idx="1">
                  <c:v>7878.41</c:v>
                </c:pt>
                <c:pt idx="2">
                  <c:v>9009.11</c:v>
                </c:pt>
                <c:pt idx="3">
                  <c:v>9364.9500000000007</c:v>
                </c:pt>
                <c:pt idx="4">
                  <c:v>9954.4500000000007</c:v>
                </c:pt>
              </c:numCache>
            </c:numRef>
          </c:val>
          <c:extLst>
            <c:ext xmlns:c16="http://schemas.microsoft.com/office/drawing/2014/chart" uri="{C3380CC4-5D6E-409C-BE32-E72D297353CC}">
              <c16:uniqueId val="{00000000-5AC9-48A7-A67C-3F80BBC546F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1510.14</c:v>
                </c:pt>
                <c:pt idx="2">
                  <c:v>1595.62</c:v>
                </c:pt>
                <c:pt idx="3">
                  <c:v>1302.33</c:v>
                </c:pt>
                <c:pt idx="4">
                  <c:v>1274.21</c:v>
                </c:pt>
              </c:numCache>
            </c:numRef>
          </c:val>
          <c:smooth val="0"/>
          <c:extLst>
            <c:ext xmlns:c16="http://schemas.microsoft.com/office/drawing/2014/chart" uri="{C3380CC4-5D6E-409C-BE32-E72D297353CC}">
              <c16:uniqueId val="{00000001-5AC9-48A7-A67C-3F80BBC546F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39.31</c:v>
                </c:pt>
                <c:pt idx="1">
                  <c:v>42.46</c:v>
                </c:pt>
                <c:pt idx="2">
                  <c:v>34.06</c:v>
                </c:pt>
                <c:pt idx="3">
                  <c:v>32.369999999999997</c:v>
                </c:pt>
                <c:pt idx="4">
                  <c:v>22.72</c:v>
                </c:pt>
              </c:numCache>
            </c:numRef>
          </c:val>
          <c:extLst>
            <c:ext xmlns:c16="http://schemas.microsoft.com/office/drawing/2014/chart" uri="{C3380CC4-5D6E-409C-BE32-E72D297353CC}">
              <c16:uniqueId val="{00000000-3909-4F1A-988B-5ED50EBCAA3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22.67</c:v>
                </c:pt>
                <c:pt idx="2">
                  <c:v>37.92</c:v>
                </c:pt>
                <c:pt idx="3">
                  <c:v>40.89</c:v>
                </c:pt>
                <c:pt idx="4">
                  <c:v>41.25</c:v>
                </c:pt>
              </c:numCache>
            </c:numRef>
          </c:val>
          <c:smooth val="0"/>
          <c:extLst>
            <c:ext xmlns:c16="http://schemas.microsoft.com/office/drawing/2014/chart" uri="{C3380CC4-5D6E-409C-BE32-E72D297353CC}">
              <c16:uniqueId val="{00000001-3909-4F1A-988B-5ED50EBCAA3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334.35</c:v>
                </c:pt>
                <c:pt idx="1">
                  <c:v>308.77999999999997</c:v>
                </c:pt>
                <c:pt idx="2">
                  <c:v>415.84</c:v>
                </c:pt>
                <c:pt idx="3">
                  <c:v>437.97</c:v>
                </c:pt>
                <c:pt idx="4">
                  <c:v>585.92999999999995</c:v>
                </c:pt>
              </c:numCache>
            </c:numRef>
          </c:val>
          <c:extLst>
            <c:ext xmlns:c16="http://schemas.microsoft.com/office/drawing/2014/chart" uri="{C3380CC4-5D6E-409C-BE32-E72D297353CC}">
              <c16:uniqueId val="{00000000-EB68-4C7F-BB22-BADAF51E270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789.62</c:v>
                </c:pt>
                <c:pt idx="2">
                  <c:v>423.18</c:v>
                </c:pt>
                <c:pt idx="3">
                  <c:v>383.2</c:v>
                </c:pt>
                <c:pt idx="4">
                  <c:v>383.25</c:v>
                </c:pt>
              </c:numCache>
            </c:numRef>
          </c:val>
          <c:smooth val="0"/>
          <c:extLst>
            <c:ext xmlns:c16="http://schemas.microsoft.com/office/drawing/2014/chart" uri="{C3380CC4-5D6E-409C-BE32-E72D297353CC}">
              <c16:uniqueId val="{00000001-EB68-4C7F-BB22-BADAF51E270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五泉市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50392</v>
      </c>
      <c r="AM8" s="50"/>
      <c r="AN8" s="50"/>
      <c r="AO8" s="50"/>
      <c r="AP8" s="50"/>
      <c r="AQ8" s="50"/>
      <c r="AR8" s="50"/>
      <c r="AS8" s="50"/>
      <c r="AT8" s="46">
        <f>データ!$S$6</f>
        <v>351.91</v>
      </c>
      <c r="AU8" s="46"/>
      <c r="AV8" s="46"/>
      <c r="AW8" s="46"/>
      <c r="AX8" s="46"/>
      <c r="AY8" s="46"/>
      <c r="AZ8" s="46"/>
      <c r="BA8" s="46"/>
      <c r="BB8" s="46">
        <f>データ!$T$6</f>
        <v>143.19999999999999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3.02</v>
      </c>
      <c r="Q10" s="46"/>
      <c r="R10" s="46"/>
      <c r="S10" s="46"/>
      <c r="T10" s="46"/>
      <c r="U10" s="46"/>
      <c r="V10" s="46"/>
      <c r="W10" s="50">
        <f>データ!$Q$6</f>
        <v>2808</v>
      </c>
      <c r="X10" s="50"/>
      <c r="Y10" s="50"/>
      <c r="Z10" s="50"/>
      <c r="AA10" s="50"/>
      <c r="AB10" s="50"/>
      <c r="AC10" s="50"/>
      <c r="AD10" s="2"/>
      <c r="AE10" s="2"/>
      <c r="AF10" s="2"/>
      <c r="AG10" s="2"/>
      <c r="AH10" s="2"/>
      <c r="AI10" s="2"/>
      <c r="AJ10" s="2"/>
      <c r="AK10" s="2"/>
      <c r="AL10" s="50">
        <f>データ!$U$6</f>
        <v>1515</v>
      </c>
      <c r="AM10" s="50"/>
      <c r="AN10" s="50"/>
      <c r="AO10" s="50"/>
      <c r="AP10" s="50"/>
      <c r="AQ10" s="50"/>
      <c r="AR10" s="50"/>
      <c r="AS10" s="50"/>
      <c r="AT10" s="46">
        <f>データ!$V$6</f>
        <v>6.71</v>
      </c>
      <c r="AU10" s="46"/>
      <c r="AV10" s="46"/>
      <c r="AW10" s="46"/>
      <c r="AX10" s="46"/>
      <c r="AY10" s="46"/>
      <c r="AZ10" s="46"/>
      <c r="BA10" s="46"/>
      <c r="BB10" s="46">
        <f>データ!$W$6</f>
        <v>225.78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41</v>
      </c>
      <c r="O85" s="27" t="str">
        <f>データ!EN6</f>
        <v>【0.54】</v>
      </c>
    </row>
  </sheetData>
  <sheetProtection algorithmName="SHA-512" hashValue="s3OeAwLWiQlvWaubl4IuwnLiMu1yllAzMNEzM/prJhdt+fQXHyLCn2NxCS/JXjmkBb9iddzGhLfzPR4DuCgU5Q==" saltValue="yfmS2yrlGhXH1TbZccED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152188</v>
      </c>
      <c r="D6" s="34">
        <f t="shared" si="3"/>
        <v>47</v>
      </c>
      <c r="E6" s="34">
        <f t="shared" si="3"/>
        <v>1</v>
      </c>
      <c r="F6" s="34">
        <f t="shared" si="3"/>
        <v>0</v>
      </c>
      <c r="G6" s="34">
        <f t="shared" si="3"/>
        <v>0</v>
      </c>
      <c r="H6" s="34" t="str">
        <f t="shared" si="3"/>
        <v>新潟県　五泉市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3.02</v>
      </c>
      <c r="Q6" s="35">
        <f t="shared" si="3"/>
        <v>2808</v>
      </c>
      <c r="R6" s="35">
        <f t="shared" si="3"/>
        <v>50392</v>
      </c>
      <c r="S6" s="35">
        <f t="shared" si="3"/>
        <v>351.91</v>
      </c>
      <c r="T6" s="35">
        <f t="shared" si="3"/>
        <v>143.19999999999999</v>
      </c>
      <c r="U6" s="35">
        <f t="shared" si="3"/>
        <v>1515</v>
      </c>
      <c r="V6" s="35">
        <f t="shared" si="3"/>
        <v>6.71</v>
      </c>
      <c r="W6" s="35">
        <f t="shared" si="3"/>
        <v>225.78</v>
      </c>
      <c r="X6" s="36">
        <f>IF(X7="",NA(),X7)</f>
        <v>72.459999999999994</v>
      </c>
      <c r="Y6" s="36">
        <f t="shared" ref="Y6:AG6" si="4">IF(Y7="",NA(),Y7)</f>
        <v>132.11000000000001</v>
      </c>
      <c r="Z6" s="36">
        <f t="shared" si="4"/>
        <v>85.26</v>
      </c>
      <c r="AA6" s="36">
        <f t="shared" si="4"/>
        <v>76.84</v>
      </c>
      <c r="AB6" s="36">
        <f t="shared" si="4"/>
        <v>37.79</v>
      </c>
      <c r="AC6" s="36">
        <f t="shared" si="4"/>
        <v>75.87</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7155.8</v>
      </c>
      <c r="BF6" s="36">
        <f t="shared" ref="BF6:BN6" si="7">IF(BF7="",NA(),BF7)</f>
        <v>7878.41</v>
      </c>
      <c r="BG6" s="36">
        <f t="shared" si="7"/>
        <v>9009.11</v>
      </c>
      <c r="BH6" s="36">
        <f t="shared" si="7"/>
        <v>9364.9500000000007</v>
      </c>
      <c r="BI6" s="36">
        <f t="shared" si="7"/>
        <v>9954.4500000000007</v>
      </c>
      <c r="BJ6" s="36">
        <f t="shared" si="7"/>
        <v>1125.69</v>
      </c>
      <c r="BK6" s="36">
        <f t="shared" si="7"/>
        <v>1510.14</v>
      </c>
      <c r="BL6" s="36">
        <f t="shared" si="7"/>
        <v>1595.62</v>
      </c>
      <c r="BM6" s="36">
        <f t="shared" si="7"/>
        <v>1302.33</v>
      </c>
      <c r="BN6" s="36">
        <f t="shared" si="7"/>
        <v>1274.21</v>
      </c>
      <c r="BO6" s="35" t="str">
        <f>IF(BO7="","",IF(BO7="-","【-】","【"&amp;SUBSTITUTE(TEXT(BO7,"#,##0.00"),"-","△")&amp;"】"))</f>
        <v>【1,074.14】</v>
      </c>
      <c r="BP6" s="36">
        <f>IF(BP7="",NA(),BP7)</f>
        <v>39.31</v>
      </c>
      <c r="BQ6" s="36">
        <f t="shared" ref="BQ6:BY6" si="8">IF(BQ7="",NA(),BQ7)</f>
        <v>42.46</v>
      </c>
      <c r="BR6" s="36">
        <f t="shared" si="8"/>
        <v>34.06</v>
      </c>
      <c r="BS6" s="36">
        <f t="shared" si="8"/>
        <v>32.369999999999997</v>
      </c>
      <c r="BT6" s="36">
        <f t="shared" si="8"/>
        <v>22.72</v>
      </c>
      <c r="BU6" s="36">
        <f t="shared" si="8"/>
        <v>46.48</v>
      </c>
      <c r="BV6" s="36">
        <f t="shared" si="8"/>
        <v>22.67</v>
      </c>
      <c r="BW6" s="36">
        <f t="shared" si="8"/>
        <v>37.92</v>
      </c>
      <c r="BX6" s="36">
        <f t="shared" si="8"/>
        <v>40.89</v>
      </c>
      <c r="BY6" s="36">
        <f t="shared" si="8"/>
        <v>41.25</v>
      </c>
      <c r="BZ6" s="35" t="str">
        <f>IF(BZ7="","",IF(BZ7="-","【-】","【"&amp;SUBSTITUTE(TEXT(BZ7,"#,##0.00"),"-","△")&amp;"】"))</f>
        <v>【54.36】</v>
      </c>
      <c r="CA6" s="36">
        <f>IF(CA7="",NA(),CA7)</f>
        <v>334.35</v>
      </c>
      <c r="CB6" s="36">
        <f t="shared" ref="CB6:CJ6" si="9">IF(CB7="",NA(),CB7)</f>
        <v>308.77999999999997</v>
      </c>
      <c r="CC6" s="36">
        <f t="shared" si="9"/>
        <v>415.84</v>
      </c>
      <c r="CD6" s="36">
        <f t="shared" si="9"/>
        <v>437.97</v>
      </c>
      <c r="CE6" s="36">
        <f t="shared" si="9"/>
        <v>585.92999999999995</v>
      </c>
      <c r="CF6" s="36">
        <f t="shared" si="9"/>
        <v>376.61</v>
      </c>
      <c r="CG6" s="36">
        <f t="shared" si="9"/>
        <v>789.62</v>
      </c>
      <c r="CH6" s="36">
        <f t="shared" si="9"/>
        <v>423.18</v>
      </c>
      <c r="CI6" s="36">
        <f t="shared" si="9"/>
        <v>383.2</v>
      </c>
      <c r="CJ6" s="36">
        <f t="shared" si="9"/>
        <v>383.25</v>
      </c>
      <c r="CK6" s="35" t="str">
        <f>IF(CK7="","",IF(CK7="-","【-】","【"&amp;SUBSTITUTE(TEXT(CK7,"#,##0.00"),"-","△")&amp;"】"))</f>
        <v>【296.40】</v>
      </c>
      <c r="CL6" s="36">
        <f>IF(CL7="",NA(),CL7)</f>
        <v>84.68</v>
      </c>
      <c r="CM6" s="36">
        <f t="shared" ref="CM6:CU6" si="10">IF(CM7="",NA(),CM7)</f>
        <v>66.31</v>
      </c>
      <c r="CN6" s="36">
        <f t="shared" si="10"/>
        <v>59.72</v>
      </c>
      <c r="CO6" s="36">
        <f t="shared" si="10"/>
        <v>55.18</v>
      </c>
      <c r="CP6" s="36">
        <f t="shared" si="10"/>
        <v>52.88</v>
      </c>
      <c r="CQ6" s="36">
        <f t="shared" si="10"/>
        <v>57.43</v>
      </c>
      <c r="CR6" s="36">
        <f t="shared" si="10"/>
        <v>48.7</v>
      </c>
      <c r="CS6" s="36">
        <f t="shared" si="10"/>
        <v>46.9</v>
      </c>
      <c r="CT6" s="36">
        <f t="shared" si="10"/>
        <v>47.95</v>
      </c>
      <c r="CU6" s="36">
        <f t="shared" si="10"/>
        <v>48.26</v>
      </c>
      <c r="CV6" s="35" t="str">
        <f>IF(CV7="","",IF(CV7="-","【-】","【"&amp;SUBSTITUTE(TEXT(CV7,"#,##0.00"),"-","△")&amp;"】"))</f>
        <v>【55.95】</v>
      </c>
      <c r="CW6" s="36">
        <f>IF(CW7="",NA(),CW7)</f>
        <v>57.13</v>
      </c>
      <c r="CX6" s="36">
        <f t="shared" ref="CX6:DF6" si="11">IF(CX7="",NA(),CX7)</f>
        <v>68.52</v>
      </c>
      <c r="CY6" s="36">
        <f t="shared" si="11"/>
        <v>74.05</v>
      </c>
      <c r="CZ6" s="36">
        <f t="shared" si="11"/>
        <v>81.41</v>
      </c>
      <c r="DA6" s="36">
        <f t="shared" si="11"/>
        <v>82.64</v>
      </c>
      <c r="DB6" s="36">
        <f t="shared" si="11"/>
        <v>73.83</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20.059999999999999</v>
      </c>
      <c r="EE6" s="36">
        <f t="shared" ref="EE6:EM6" si="14">IF(EE7="",NA(),EE7)</f>
        <v>10.16</v>
      </c>
      <c r="EF6" s="36">
        <f t="shared" si="14"/>
        <v>3.84</v>
      </c>
      <c r="EG6" s="36">
        <f t="shared" si="14"/>
        <v>0.51</v>
      </c>
      <c r="EH6" s="36">
        <f t="shared" si="14"/>
        <v>4.5599999999999996</v>
      </c>
      <c r="EI6" s="36">
        <f t="shared" si="14"/>
        <v>0.69</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152188</v>
      </c>
      <c r="D7" s="38">
        <v>47</v>
      </c>
      <c r="E7" s="38">
        <v>1</v>
      </c>
      <c r="F7" s="38">
        <v>0</v>
      </c>
      <c r="G7" s="38">
        <v>0</v>
      </c>
      <c r="H7" s="38" t="s">
        <v>96</v>
      </c>
      <c r="I7" s="38" t="s">
        <v>97</v>
      </c>
      <c r="J7" s="38" t="s">
        <v>98</v>
      </c>
      <c r="K7" s="38" t="s">
        <v>99</v>
      </c>
      <c r="L7" s="38" t="s">
        <v>100</v>
      </c>
      <c r="M7" s="38" t="s">
        <v>101</v>
      </c>
      <c r="N7" s="39" t="s">
        <v>102</v>
      </c>
      <c r="O7" s="39" t="s">
        <v>103</v>
      </c>
      <c r="P7" s="39">
        <v>3.02</v>
      </c>
      <c r="Q7" s="39">
        <v>2808</v>
      </c>
      <c r="R7" s="39">
        <v>50392</v>
      </c>
      <c r="S7" s="39">
        <v>351.91</v>
      </c>
      <c r="T7" s="39">
        <v>143.19999999999999</v>
      </c>
      <c r="U7" s="39">
        <v>1515</v>
      </c>
      <c r="V7" s="39">
        <v>6.71</v>
      </c>
      <c r="W7" s="39">
        <v>225.78</v>
      </c>
      <c r="X7" s="39">
        <v>72.459999999999994</v>
      </c>
      <c r="Y7" s="39">
        <v>132.11000000000001</v>
      </c>
      <c r="Z7" s="39">
        <v>85.26</v>
      </c>
      <c r="AA7" s="39">
        <v>76.84</v>
      </c>
      <c r="AB7" s="39">
        <v>37.79</v>
      </c>
      <c r="AC7" s="39">
        <v>75.87</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7155.8</v>
      </c>
      <c r="BF7" s="39">
        <v>7878.41</v>
      </c>
      <c r="BG7" s="39">
        <v>9009.11</v>
      </c>
      <c r="BH7" s="39">
        <v>9364.9500000000007</v>
      </c>
      <c r="BI7" s="39">
        <v>9954.4500000000007</v>
      </c>
      <c r="BJ7" s="39">
        <v>1125.69</v>
      </c>
      <c r="BK7" s="39">
        <v>1510.14</v>
      </c>
      <c r="BL7" s="39">
        <v>1595.62</v>
      </c>
      <c r="BM7" s="39">
        <v>1302.33</v>
      </c>
      <c r="BN7" s="39">
        <v>1274.21</v>
      </c>
      <c r="BO7" s="39">
        <v>1074.1400000000001</v>
      </c>
      <c r="BP7" s="39">
        <v>39.31</v>
      </c>
      <c r="BQ7" s="39">
        <v>42.46</v>
      </c>
      <c r="BR7" s="39">
        <v>34.06</v>
      </c>
      <c r="BS7" s="39">
        <v>32.369999999999997</v>
      </c>
      <c r="BT7" s="39">
        <v>22.72</v>
      </c>
      <c r="BU7" s="39">
        <v>46.48</v>
      </c>
      <c r="BV7" s="39">
        <v>22.67</v>
      </c>
      <c r="BW7" s="39">
        <v>37.92</v>
      </c>
      <c r="BX7" s="39">
        <v>40.89</v>
      </c>
      <c r="BY7" s="39">
        <v>41.25</v>
      </c>
      <c r="BZ7" s="39">
        <v>54.36</v>
      </c>
      <c r="CA7" s="39">
        <v>334.35</v>
      </c>
      <c r="CB7" s="39">
        <v>308.77999999999997</v>
      </c>
      <c r="CC7" s="39">
        <v>415.84</v>
      </c>
      <c r="CD7" s="39">
        <v>437.97</v>
      </c>
      <c r="CE7" s="39">
        <v>585.92999999999995</v>
      </c>
      <c r="CF7" s="39">
        <v>376.61</v>
      </c>
      <c r="CG7" s="39">
        <v>789.62</v>
      </c>
      <c r="CH7" s="39">
        <v>423.18</v>
      </c>
      <c r="CI7" s="39">
        <v>383.2</v>
      </c>
      <c r="CJ7" s="39">
        <v>383.25</v>
      </c>
      <c r="CK7" s="39">
        <v>296.39999999999998</v>
      </c>
      <c r="CL7" s="39">
        <v>84.68</v>
      </c>
      <c r="CM7" s="39">
        <v>66.31</v>
      </c>
      <c r="CN7" s="39">
        <v>59.72</v>
      </c>
      <c r="CO7" s="39">
        <v>55.18</v>
      </c>
      <c r="CP7" s="39">
        <v>52.88</v>
      </c>
      <c r="CQ7" s="39">
        <v>57.43</v>
      </c>
      <c r="CR7" s="39">
        <v>48.7</v>
      </c>
      <c r="CS7" s="39">
        <v>46.9</v>
      </c>
      <c r="CT7" s="39">
        <v>47.95</v>
      </c>
      <c r="CU7" s="39">
        <v>48.26</v>
      </c>
      <c r="CV7" s="39">
        <v>55.95</v>
      </c>
      <c r="CW7" s="39">
        <v>57.13</v>
      </c>
      <c r="CX7" s="39">
        <v>68.52</v>
      </c>
      <c r="CY7" s="39">
        <v>74.05</v>
      </c>
      <c r="CZ7" s="39">
        <v>81.41</v>
      </c>
      <c r="DA7" s="39">
        <v>82.64</v>
      </c>
      <c r="DB7" s="39">
        <v>73.83</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20.059999999999999</v>
      </c>
      <c r="EE7" s="39">
        <v>10.16</v>
      </c>
      <c r="EF7" s="39">
        <v>3.84</v>
      </c>
      <c r="EG7" s="39">
        <v>0.51</v>
      </c>
      <c r="EH7" s="39">
        <v>4.5599999999999996</v>
      </c>
      <c r="EI7" s="39">
        <v>0.69</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2020-01-22T01:39:06Z</cp:lastPrinted>
  <dcterms:created xsi:type="dcterms:W3CDTF">2019-12-05T04:36:34Z</dcterms:created>
  <dcterms:modified xsi:type="dcterms:W3CDTF">2021-01-15T05:03:47Z</dcterms:modified>
  <cp:category/>
</cp:coreProperties>
</file>