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sers\Desktop\H30\H30調査・照会\H31.1.28 公営企業に係る経営比較分析表の分析等について\"/>
    </mc:Choice>
  </mc:AlternateContent>
  <workbookProtection workbookAlgorithmName="SHA-512" workbookHashValue="BWTYGFHJgHrTxNrrDiBdZYaT3K0TuJfgeQqUFVszUCnqgKHTeJJWgVCnPHmzmOZTRvrG7hPUf9E1yVXUxnoLSQ==" workbookSaltValue="NX4swW4bh1rTduR3NJ6+wg==" workbookSpinCount="100000" lockStructure="1"/>
  <bookViews>
    <workbookView xWindow="0" yWindow="0" windowWidth="20490" windowHeight="79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<sst xmlns="http://schemas.openxmlformats.org/spreadsheetml/2006/main" count="232" uniqueCount="120">
  <si>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</si>
  <si>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</si>
  <si>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</si>
  <si>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</si>
  <si>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</si>
  <si>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</si>
  <si>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</si>
  <si>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</si>
  <si>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</si>
  <si>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</si>
  <si>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</si>
  <si>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</si>
  <si>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</si>
  <si>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</si>
  <si>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</si>
  <si>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</si>
  <si>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</si>
  <si>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</si>
  <si>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</si>
  <si>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</si>
  <si>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</si>
  <si>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</si>
  <si>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</si>
  <si>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</si>
  <si>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</si>
  <si>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</si>
  <si>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</si>
  <si>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</si>
  <si>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</si>
  <si>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</si>
  <si>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</si>
  <si>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</si>
  <si>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</si>
  <si>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</si>
  <si>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</si>
  <si>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</si>
  <si>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</si>
  <si>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</si>
  <si>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</si>
  <si>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</si>
  <si>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</si>
  <si>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</si>
  <si>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</si>
  <si>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</si>
  <si>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</si>
  <si>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</si>
  <si>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</si>
  <si>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</si>
  <si>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</si>
  <si>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</si>
  <si>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</si>
  <si>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</si>
  <si>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</si>
  <si>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</si>
  <si>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</si>
  <si>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</si>
  <si>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</si>
  <si>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</si>
  <si>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</si>
  <si>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</si>
  <si>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</si>
  <si>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</si>
  <si>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</si>
  <si>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</si>
  <si>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</si>
  <si>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</si>
  <si>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</si>
  <si>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</si>
  <si>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</si>
  <si>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</si>
  <si>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</si>
  <si>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</si>
  <si>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</si>
  <si>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</si>
  <si>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</si>
  <si>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</si>
  <si>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</si>
  <si>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</si>
  <si>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</si>
  <si>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</si>
  <si>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</si>
  <si>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</si>
  <si>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</si>
  <si>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</si>
  <si>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</si>
  <si>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</si>
  <si>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</si>
  <si>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</si>
  <si>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</si>
  <si>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</si>
  <si>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</si>
  <si>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</si>
  <si>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</si>
  <si>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</si>
  <si>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</si>
  <si>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</si>
  <si>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</si>
  <si>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</si>
  <si>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</si>
  <si>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</si>
  <si>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</si>
  <si>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</si>
  <si>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</si>
  <si>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</si>
  <si>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</si>
  <si>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</si>
  <si>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</si>
  <si>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</si>
  <si>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</si>
  <si>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</si>
  <si>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</si>
  <si>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</si>
  <si>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</si>
  <si>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</si>
  <si>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</si>
  <si>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</si>
  <si>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</si>
  <si>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現状は分析結果を見ても類似団体平均と比較して特に劣っている部分はないと考えるが、今後、簡易水道との統合も予定しているため、健全な経営を計画的に行っていく必要がある。</t>
    <rPh sb="1" eb="3">
      <t>ゲンジョウ</t>
    </rPh>
    <rPh sb="36" eb="37">
      <t>カンガ</t>
    </rPh>
    <rPh sb="53" eb="55">
      <t>ヨテイ</t>
    </rPh>
    <rPh sb="68" eb="71">
      <t>ケイカクテキ</t>
    </rPh>
    <rPh sb="77" eb="79">
      <t>ヒツヨウ</t>
    </rPh>
    <phoneticPr fontId="4"/>
  </si>
  <si>
    <t>①経常収支比率
　水道事業は、単年度収支が黒字であるが、簡易水道事業の統合に向けた施設整備のため、企業債も増加している。
③流動比率
　類似団体平均値を上回り、また、100％を大きく超えているため、1年以内に支払うべき債務に対しての現金等は十分確保されている。
　平成26年度からの減少は、会計制度の見直しによるものと考えられる。
④企業債残高対給水収益比率
　増加傾向にあるが、これは簡易水道事業統合による施設整備等の増加による企業債残高の増加が原因と考えられる。
⑤料金回収率
　類似団体平均値と比較して上回っている。現在、簡易水道事業の統合に向けた施設整備中であることや今後の更新投資等を考慮すると、適正な料金水準であると考えられる。
⑥給水原価
　類似団体平均を下回っていることについては、地下水を利用し、水処理費用が少なくて済むことによるものと考えられる。
⑦施設利用率
　類似団体平均を下回っているが、簡易水道事業との統合を踏まえた施設整備を行っており、統合完了時には適正な数値になるものと考えられる。
⑧有収率
　簡易水道事業の統合に向けた施設整備や漏水調査等の成果により、水の有効利用がされているものと考えられる。</t>
    <rPh sb="303" eb="305">
      <t>テキセイ</t>
    </rPh>
    <rPh sb="306" eb="308">
      <t>リョウキン</t>
    </rPh>
    <rPh sb="308" eb="310">
      <t>スイジュン</t>
    </rPh>
    <rPh sb="314" eb="315">
      <t>カンガ</t>
    </rPh>
    <rPh sb="392" eb="394">
      <t>ルイジ</t>
    </rPh>
    <rPh sb="394" eb="396">
      <t>ダンタイ</t>
    </rPh>
    <rPh sb="399" eb="401">
      <t>シタマワ</t>
    </rPh>
    <rPh sb="488" eb="490">
      <t>セイカ</t>
    </rPh>
    <phoneticPr fontId="4"/>
  </si>
  <si>
    <t>①有形固定資産減価償却率
　類似団体平均より下回っている。これは、簡易水道事業統合に向けた施設拡充や管路更新等によるものと考えられる。
②管路経年化率
　類似団体平均より下回っている。これは、簡易水道事業統合に向けた施設拡充や管路更新等によるものと考えられる。
③管路更新率
　類似団体平均を上回っているが、今後も更新ペースを上げるとともに更新箇所の精査により計画的な管路の更新をしていく必要がある。</t>
    <rPh sb="180" eb="183">
      <t>ケイカクテキ</t>
    </rPh>
    <rPh sb="184" eb="186">
      <t>カンロ</t>
    </rPh>
    <rPh sb="187" eb="18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</si>
</sst>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1.1200000000000001</c:v>
                </c:pt>
                <c:pt idx="1">
                  <c:v>1.02</c:v>
                </c:pt>
                <c:pt idx="2">
                  <c:v>1.32</c:v>
                </c:pt>
                <c:pt idx="3">
                  <c:v>1.38</c:v>
                </c:pt>
                <c:pt idx="4">
                  <c:v>0.72</c:v>
                </c:pt>
              </c:numCache>
            </c:numRef>
          </c:val>
          <c:extLst xmlns:c16r2="http://schemas.microsoft.com/office/drawing/2015/06/chart">
            <c:ext xmlns:c16="http://schemas.microsoft.com/office/drawing/2014/chart" uri="{C3380CC4-5D6E-409C-BE32-E72D297353CC}">
              <c16:uniqueId val="{00000000-FB22-4D9E-9102-97611943252E}"/>
            </c:ext>
          </c:extLst>
        </c:ser>
        <c:dLbls>
          <c:showLegendKey val="0"/>
          <c:showVal val="0"/>
          <c:showCatName val="0"/>
          <c:showSerName val="0"/>
          <c:showPercent val="0"/>
          <c:showBubbleSize val="0"/>
        </c:dLbls>
        <c:gapWidth val="150"/>
        <c:axId val="122823200"/>
        <c:axId val="14112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0.61</c:v>
                </c:pt>
                <c:pt idx="4">
                  <c:v>0.51</c:v>
                </c:pt>
              </c:numCache>
            </c:numRef>
          </c:val>
          <c:smooth val="0"/>
          <c:extLst xmlns:c16r2="http://schemas.microsoft.com/office/drawing/2015/06/chart">
            <c:ext xmlns:c16="http://schemas.microsoft.com/office/drawing/2014/chart" uri="{C3380CC4-5D6E-409C-BE32-E72D297353CC}">
              <c16:uniqueId val="{00000001-FB22-4D9E-9102-97611943252E}"/>
            </c:ext>
          </c:extLst>
        </c:ser>
        <c:dLbls>
          <c:showLegendKey val="0"/>
          <c:showVal val="0"/>
          <c:showCatName val="0"/>
          <c:showSerName val="0"/>
          <c:showPercent val="0"/>
          <c:showBubbleSize val="0"/>
        </c:dLbls>
        <c:marker val="1"/>
        <c:smooth val="0"/>
        <c:axId val="122823200"/>
        <c:axId val="141129240"/>
      </c:lineChart>
      <c:dateAx>
        <c:axId val="122823200"/>
        <c:scaling>
          <c:orientation val="minMax"/>
        </c:scaling>
        <c:delete val="1"/>
        <c:axPos val="b"/>
        <c:numFmt formatCode="ge" sourceLinked="1"/>
        <c:majorTickMark val="none"/>
        <c:minorTickMark val="none"/>
        <c:tickLblPos val="none"/>
        <c:crossAx val="141129240"/>
        <c:crosses val="autoZero"/>
        <c:auto val="1"/>
        <c:lblOffset val="100"/>
        <c:baseTimeUnit val="years"/>
      </c:dateAx>
      <c:valAx>
        <c:axId val="14112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58.82</c:v>
                </c:pt>
                <c:pt idx="1">
                  <c:v>58.95</c:v>
                </c:pt>
                <c:pt idx="2">
                  <c:v>57.9</c:v>
                </c:pt>
                <c:pt idx="3">
                  <c:v>57.7</c:v>
                </c:pt>
                <c:pt idx="4">
                  <c:v>58.67</c:v>
                </c:pt>
              </c:numCache>
            </c:numRef>
          </c:val>
          <c:extLst xmlns:c16r2="http://schemas.microsoft.com/office/drawing/2015/06/chart">
            <c:ext xmlns:c16="http://schemas.microsoft.com/office/drawing/2014/chart" uri="{C3380CC4-5D6E-409C-BE32-E72D297353CC}">
              <c16:uniqueId val="{00000000-F584-4F14-9B18-E973202076BE}"/>
            </c:ext>
          </c:extLst>
        </c:ser>
        <c:dLbls>
          <c:showLegendKey val="0"/>
          <c:showVal val="0"/>
          <c:showCatName val="0"/>
          <c:showSerName val="0"/>
          <c:showPercent val="0"/>
          <c:showBubbleSize val="0"/>
        </c:dLbls>
        <c:gapWidth val="150"/>
        <c:axId val="142014952"/>
        <c:axId val="14201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59.01</c:v>
                </c:pt>
                <c:pt idx="4">
                  <c:v>60.03</c:v>
                </c:pt>
              </c:numCache>
            </c:numRef>
          </c:val>
          <c:smooth val="0"/>
          <c:extLst xmlns:c16r2="http://schemas.microsoft.com/office/drawing/2015/06/chart">
            <c:ext xmlns:c16="http://schemas.microsoft.com/office/drawing/2014/chart" uri="{C3380CC4-5D6E-409C-BE32-E72D297353CC}">
              <c16:uniqueId val="{00000001-F584-4F14-9B18-E973202076BE}"/>
            </c:ext>
          </c:extLst>
        </c:ser>
        <c:dLbls>
          <c:showLegendKey val="0"/>
          <c:showVal val="0"/>
          <c:showCatName val="0"/>
          <c:showSerName val="0"/>
          <c:showPercent val="0"/>
          <c:showBubbleSize val="0"/>
        </c:dLbls>
        <c:marker val="1"/>
        <c:smooth val="0"/>
        <c:axId val="142014952"/>
        <c:axId val="142015344"/>
      </c:lineChart>
      <c:dateAx>
        <c:axId val="142014952"/>
        <c:scaling>
          <c:orientation val="minMax"/>
        </c:scaling>
        <c:delete val="1"/>
        <c:axPos val="b"/>
        <c:numFmt formatCode="ge" sourceLinked="1"/>
        <c:majorTickMark val="none"/>
        <c:minorTickMark val="none"/>
        <c:tickLblPos val="none"/>
        <c:crossAx val="142015344"/>
        <c:crosses val="autoZero"/>
        <c:auto val="1"/>
        <c:lblOffset val="100"/>
        <c:baseTimeUnit val="years"/>
      </c:dateAx>
      <c:valAx>
        <c:axId val="14201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1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89.4</c:v>
                </c:pt>
                <c:pt idx="1">
                  <c:v>87.81</c:v>
                </c:pt>
                <c:pt idx="2">
                  <c:v>89.23</c:v>
                </c:pt>
                <c:pt idx="3">
                  <c:v>89.75</c:v>
                </c:pt>
                <c:pt idx="4">
                  <c:v>90.1</c:v>
                </c:pt>
              </c:numCache>
            </c:numRef>
          </c:val>
          <c:extLst xmlns:c16r2="http://schemas.microsoft.com/office/drawing/2015/06/chart">
            <c:ext xmlns:c16="http://schemas.microsoft.com/office/drawing/2014/chart" uri="{C3380CC4-5D6E-409C-BE32-E72D297353CC}">
              <c16:uniqueId val="{00000000-5831-4186-820B-A1F8BCE9896E}"/>
            </c:ext>
          </c:extLst>
        </c:ser>
        <c:dLbls>
          <c:showLegendKey val="0"/>
          <c:showVal val="0"/>
          <c:showCatName val="0"/>
          <c:showSerName val="0"/>
          <c:showPercent val="0"/>
          <c:showBubbleSize val="0"/>
        </c:dLbls>
        <c:gapWidth val="150"/>
        <c:axId val="142226168"/>
        <c:axId val="1422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85.37</c:v>
                </c:pt>
                <c:pt idx="4">
                  <c:v>84.81</c:v>
                </c:pt>
              </c:numCache>
            </c:numRef>
          </c:val>
          <c:smooth val="0"/>
          <c:extLst xmlns:c16r2="http://schemas.microsoft.com/office/drawing/2015/06/chart">
            <c:ext xmlns:c16="http://schemas.microsoft.com/office/drawing/2014/chart" uri="{C3380CC4-5D6E-409C-BE32-E72D297353CC}">
              <c16:uniqueId val="{00000001-5831-4186-820B-A1F8BCE9896E}"/>
            </c:ext>
          </c:extLst>
        </c:ser>
        <c:dLbls>
          <c:showLegendKey val="0"/>
          <c:showVal val="0"/>
          <c:showCatName val="0"/>
          <c:showSerName val="0"/>
          <c:showPercent val="0"/>
          <c:showBubbleSize val="0"/>
        </c:dLbls>
        <c:marker val="1"/>
        <c:smooth val="0"/>
        <c:axId val="142226168"/>
        <c:axId val="142226560"/>
      </c:lineChart>
      <c:dateAx>
        <c:axId val="142226168"/>
        <c:scaling>
          <c:orientation val="minMax"/>
        </c:scaling>
        <c:delete val="1"/>
        <c:axPos val="b"/>
        <c:numFmt formatCode="ge" sourceLinked="1"/>
        <c:majorTickMark val="none"/>
        <c:minorTickMark val="none"/>
        <c:tickLblPos val="none"/>
        <c:crossAx val="142226560"/>
        <c:crosses val="autoZero"/>
        <c:auto val="1"/>
        <c:lblOffset val="100"/>
        <c:baseTimeUnit val="years"/>
      </c:dateAx>
      <c:valAx>
        <c:axId val="1422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2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126.22</c:v>
                </c:pt>
                <c:pt idx="1">
                  <c:v>120.35</c:v>
                </c:pt>
                <c:pt idx="2">
                  <c:v>117.84</c:v>
                </c:pt>
                <c:pt idx="3">
                  <c:v>120.79</c:v>
                </c:pt>
                <c:pt idx="4">
                  <c:v>117.54</c:v>
                </c:pt>
              </c:numCache>
            </c:numRef>
          </c:val>
          <c:extLst xmlns:c16r2="http://schemas.microsoft.com/office/drawing/2015/06/chart">
            <c:ext xmlns:c16="http://schemas.microsoft.com/office/drawing/2014/chart" uri="{C3380CC4-5D6E-409C-BE32-E72D297353CC}">
              <c16:uniqueId val="{00000000-1CBA-46CC-BDE6-0D53D2F5CD58}"/>
            </c:ext>
          </c:extLst>
        </c:ser>
        <c:dLbls>
          <c:showLegendKey val="0"/>
          <c:showVal val="0"/>
          <c:showCatName val="0"/>
          <c:showSerName val="0"/>
          <c:showPercent val="0"/>
          <c:showBubbleSize val="0"/>
        </c:dLbls>
        <c:gapWidth val="150"/>
        <c:axId val="141578136"/>
        <c:axId val="14165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110.95</c:v>
                </c:pt>
                <c:pt idx="4">
                  <c:v>110.68</c:v>
                </c:pt>
              </c:numCache>
            </c:numRef>
          </c:val>
          <c:smooth val="0"/>
          <c:extLst xmlns:c16r2="http://schemas.microsoft.com/office/drawing/2015/06/chart">
            <c:ext xmlns:c16="http://schemas.microsoft.com/office/drawing/2014/chart" uri="{C3380CC4-5D6E-409C-BE32-E72D297353CC}">
              <c16:uniqueId val="{00000001-1CBA-46CC-BDE6-0D53D2F5CD58}"/>
            </c:ext>
          </c:extLst>
        </c:ser>
        <c:dLbls>
          <c:showLegendKey val="0"/>
          <c:showVal val="0"/>
          <c:showCatName val="0"/>
          <c:showSerName val="0"/>
          <c:showPercent val="0"/>
          <c:showBubbleSize val="0"/>
        </c:dLbls>
        <c:marker val="1"/>
        <c:smooth val="0"/>
        <c:axId val="141578136"/>
        <c:axId val="141651448"/>
      </c:lineChart>
      <c:dateAx>
        <c:axId val="141578136"/>
        <c:scaling>
          <c:orientation val="minMax"/>
        </c:scaling>
        <c:delete val="1"/>
        <c:axPos val="b"/>
        <c:numFmt formatCode="ge" sourceLinked="1"/>
        <c:majorTickMark val="none"/>
        <c:minorTickMark val="none"/>
        <c:tickLblPos val="none"/>
        <c:crossAx val="141651448"/>
        <c:crosses val="autoZero"/>
        <c:auto val="1"/>
        <c:lblOffset val="100"/>
        <c:baseTimeUnit val="years"/>
      </c:dateAx>
      <c:valAx>
        <c:axId val="141651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57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40.020000000000003</c:v>
                </c:pt>
                <c:pt idx="1">
                  <c:v>43.61</c:v>
                </c:pt>
                <c:pt idx="2">
                  <c:v>42.71</c:v>
                </c:pt>
                <c:pt idx="3">
                  <c:v>42.48</c:v>
                </c:pt>
                <c:pt idx="4">
                  <c:v>43.71</c:v>
                </c:pt>
              </c:numCache>
            </c:numRef>
          </c:val>
          <c:extLst xmlns:c16r2="http://schemas.microsoft.com/office/drawing/2015/06/chart">
            <c:ext xmlns:c16="http://schemas.microsoft.com/office/drawing/2014/chart" uri="{C3380CC4-5D6E-409C-BE32-E72D297353CC}">
              <c16:uniqueId val="{00000000-067C-472B-9298-B772BFA29CDC}"/>
            </c:ext>
          </c:extLst>
        </c:ser>
        <c:dLbls>
          <c:showLegendKey val="0"/>
          <c:showVal val="0"/>
          <c:showCatName val="0"/>
          <c:showSerName val="0"/>
          <c:showPercent val="0"/>
          <c:showBubbleSize val="0"/>
        </c:dLbls>
        <c:gapWidth val="150"/>
        <c:axId val="141647552"/>
        <c:axId val="14121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46.9</c:v>
                </c:pt>
                <c:pt idx="4">
                  <c:v>47.28</c:v>
                </c:pt>
              </c:numCache>
            </c:numRef>
          </c:val>
          <c:smooth val="0"/>
          <c:extLst xmlns:c16r2="http://schemas.microsoft.com/office/drawing/2015/06/chart">
            <c:ext xmlns:c16="http://schemas.microsoft.com/office/drawing/2014/chart" uri="{C3380CC4-5D6E-409C-BE32-E72D297353CC}">
              <c16:uniqueId val="{00000001-067C-472B-9298-B772BFA29CDC}"/>
            </c:ext>
          </c:extLst>
        </c:ser>
        <c:dLbls>
          <c:showLegendKey val="0"/>
          <c:showVal val="0"/>
          <c:showCatName val="0"/>
          <c:showSerName val="0"/>
          <c:showPercent val="0"/>
          <c:showBubbleSize val="0"/>
        </c:dLbls>
        <c:marker val="1"/>
        <c:smooth val="0"/>
        <c:axId val="141647552"/>
        <c:axId val="141213552"/>
      </c:lineChart>
      <c:dateAx>
        <c:axId val="141647552"/>
        <c:scaling>
          <c:orientation val="minMax"/>
        </c:scaling>
        <c:delete val="1"/>
        <c:axPos val="b"/>
        <c:numFmt formatCode="ge" sourceLinked="1"/>
        <c:majorTickMark val="none"/>
        <c:minorTickMark val="none"/>
        <c:tickLblPos val="none"/>
        <c:crossAx val="141213552"/>
        <c:crosses val="autoZero"/>
        <c:auto val="1"/>
        <c:lblOffset val="100"/>
        <c:baseTimeUnit val="years"/>
      </c:dateAx>
      <c:valAx>
        <c:axId val="14121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17.61</c:v>
                </c:pt>
                <c:pt idx="1">
                  <c:v>16.66</c:v>
                </c:pt>
                <c:pt idx="2">
                  <c:v>15.21</c:v>
                </c:pt>
                <c:pt idx="3">
                  <c:v>9.24</c:v>
                </c:pt>
                <c:pt idx="4">
                  <c:v>10.27</c:v>
                </c:pt>
              </c:numCache>
            </c:numRef>
          </c:val>
          <c:extLst xmlns:c16r2="http://schemas.microsoft.com/office/drawing/2015/06/chart">
            <c:ext xmlns:c16="http://schemas.microsoft.com/office/drawing/2014/chart" uri="{C3380CC4-5D6E-409C-BE32-E72D297353CC}">
              <c16:uniqueId val="{00000000-7649-4818-86B8-A5B97B2CC20F}"/>
            </c:ext>
          </c:extLst>
        </c:ser>
        <c:dLbls>
          <c:showLegendKey val="0"/>
          <c:showVal val="0"/>
          <c:showCatName val="0"/>
          <c:showSerName val="0"/>
          <c:showPercent val="0"/>
          <c:showBubbleSize val="0"/>
        </c:dLbls>
        <c:gapWidth val="150"/>
        <c:axId val="142067872"/>
        <c:axId val="6073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12.03</c:v>
                </c:pt>
                <c:pt idx="4">
                  <c:v>12.19</c:v>
                </c:pt>
              </c:numCache>
            </c:numRef>
          </c:val>
          <c:smooth val="0"/>
          <c:extLst xmlns:c16r2="http://schemas.microsoft.com/office/drawing/2015/06/chart">
            <c:ext xmlns:c16="http://schemas.microsoft.com/office/drawing/2014/chart" uri="{C3380CC4-5D6E-409C-BE32-E72D297353CC}">
              <c16:uniqueId val="{00000001-7649-4818-86B8-A5B97B2CC20F}"/>
            </c:ext>
          </c:extLst>
        </c:ser>
        <c:dLbls>
          <c:showLegendKey val="0"/>
          <c:showVal val="0"/>
          <c:showCatName val="0"/>
          <c:showSerName val="0"/>
          <c:showPercent val="0"/>
          <c:showBubbleSize val="0"/>
        </c:dLbls>
        <c:marker val="1"/>
        <c:smooth val="0"/>
        <c:axId val="142067872"/>
        <c:axId val="60733752"/>
      </c:lineChart>
      <c:dateAx>
        <c:axId val="142067872"/>
        <c:scaling>
          <c:orientation val="minMax"/>
        </c:scaling>
        <c:delete val="1"/>
        <c:axPos val="b"/>
        <c:numFmt formatCode="ge" sourceLinked="1"/>
        <c:majorTickMark val="none"/>
        <c:minorTickMark val="none"/>
        <c:tickLblPos val="none"/>
        <c:crossAx val="60733752"/>
        <c:crosses val="autoZero"/>
        <c:auto val="1"/>
        <c:lblOffset val="100"/>
        <c:baseTimeUnit val="years"/>
      </c:dateAx>
      <c:valAx>
        <c:axId val="6073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1C-4672-AA0D-3430FDF3DCAA}"/>
            </c:ext>
          </c:extLst>
        </c:ser>
        <c:dLbls>
          <c:showLegendKey val="0"/>
          <c:showVal val="0"/>
          <c:showCatName val="0"/>
          <c:showSerName val="0"/>
          <c:showPercent val="0"/>
          <c:showBubbleSize val="0"/>
        </c:dLbls>
        <c:gapWidth val="150"/>
        <c:axId val="142102616"/>
        <c:axId val="1421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3.91</c:v>
                </c:pt>
                <c:pt idx="4">
                  <c:v>3.56</c:v>
                </c:pt>
              </c:numCache>
            </c:numRef>
          </c:val>
          <c:smooth val="0"/>
          <c:extLst xmlns:c16r2="http://schemas.microsoft.com/office/drawing/2015/06/chart">
            <c:ext xmlns:c16="http://schemas.microsoft.com/office/drawing/2014/chart" uri="{C3380CC4-5D6E-409C-BE32-E72D297353CC}">
              <c16:uniqueId val="{00000001-C21C-4672-AA0D-3430FDF3DCAA}"/>
            </c:ext>
          </c:extLst>
        </c:ser>
        <c:dLbls>
          <c:showLegendKey val="0"/>
          <c:showVal val="0"/>
          <c:showCatName val="0"/>
          <c:showSerName val="0"/>
          <c:showPercent val="0"/>
          <c:showBubbleSize val="0"/>
        </c:dLbls>
        <c:marker val="1"/>
        <c:smooth val="0"/>
        <c:axId val="142102616"/>
        <c:axId val="142103008"/>
      </c:lineChart>
      <c:dateAx>
        <c:axId val="142102616"/>
        <c:scaling>
          <c:orientation val="minMax"/>
        </c:scaling>
        <c:delete val="1"/>
        <c:axPos val="b"/>
        <c:numFmt formatCode="ge" sourceLinked="1"/>
        <c:majorTickMark val="none"/>
        <c:minorTickMark val="none"/>
        <c:tickLblPos val="none"/>
        <c:crossAx val="142103008"/>
        <c:crosses val="autoZero"/>
        <c:auto val="1"/>
        <c:lblOffset val="100"/>
        <c:baseTimeUnit val="years"/>
      </c:dateAx>
      <c:valAx>
        <c:axId val="14210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10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1118.3800000000001</c:v>
                </c:pt>
                <c:pt idx="1">
                  <c:v>674.71</c:v>
                </c:pt>
                <c:pt idx="2">
                  <c:v>542.27</c:v>
                </c:pt>
                <c:pt idx="3">
                  <c:v>589.1</c:v>
                </c:pt>
                <c:pt idx="4">
                  <c:v>703.42</c:v>
                </c:pt>
              </c:numCache>
            </c:numRef>
          </c:val>
          <c:extLst xmlns:c16r2="http://schemas.microsoft.com/office/drawing/2015/06/chart">
            <c:ext xmlns:c16="http://schemas.microsoft.com/office/drawing/2014/chart" uri="{C3380CC4-5D6E-409C-BE32-E72D297353CC}">
              <c16:uniqueId val="{00000000-53C7-4982-8C13-BFC5A943C6A5}"/>
            </c:ext>
          </c:extLst>
        </c:ser>
        <c:dLbls>
          <c:showLegendKey val="0"/>
          <c:showVal val="0"/>
          <c:showCatName val="0"/>
          <c:showSerName val="0"/>
          <c:showPercent val="0"/>
          <c:showBubbleSize val="0"/>
        </c:dLbls>
        <c:gapWidth val="150"/>
        <c:axId val="141852752"/>
        <c:axId val="14185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377.63</c:v>
                </c:pt>
                <c:pt idx="4">
                  <c:v>357.34</c:v>
                </c:pt>
              </c:numCache>
            </c:numRef>
          </c:val>
          <c:smooth val="0"/>
          <c:extLst xmlns:c16r2="http://schemas.microsoft.com/office/drawing/2015/06/chart">
            <c:ext xmlns:c16="http://schemas.microsoft.com/office/drawing/2014/chart" uri="{C3380CC4-5D6E-409C-BE32-E72D297353CC}">
              <c16:uniqueId val="{00000001-53C7-4982-8C13-BFC5A943C6A5}"/>
            </c:ext>
          </c:extLst>
        </c:ser>
        <c:dLbls>
          <c:showLegendKey val="0"/>
          <c:showVal val="0"/>
          <c:showCatName val="0"/>
          <c:showSerName val="0"/>
          <c:showPercent val="0"/>
          <c:showBubbleSize val="0"/>
        </c:dLbls>
        <c:marker val="1"/>
        <c:smooth val="0"/>
        <c:axId val="141852752"/>
        <c:axId val="141853144"/>
      </c:lineChart>
      <c:dateAx>
        <c:axId val="141852752"/>
        <c:scaling>
          <c:orientation val="minMax"/>
        </c:scaling>
        <c:delete val="1"/>
        <c:axPos val="b"/>
        <c:numFmt formatCode="ge" sourceLinked="1"/>
        <c:majorTickMark val="none"/>
        <c:minorTickMark val="none"/>
        <c:tickLblPos val="none"/>
        <c:crossAx val="141853144"/>
        <c:crosses val="autoZero"/>
        <c:auto val="1"/>
        <c:lblOffset val="100"/>
        <c:baseTimeUnit val="years"/>
      </c:dateAx>
      <c:valAx>
        <c:axId val="141853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85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255.34</c:v>
                </c:pt>
                <c:pt idx="1">
                  <c:v>285.24</c:v>
                </c:pt>
                <c:pt idx="2">
                  <c:v>377.17</c:v>
                </c:pt>
                <c:pt idx="3">
                  <c:v>391.2</c:v>
                </c:pt>
                <c:pt idx="4">
                  <c:v>395.57</c:v>
                </c:pt>
              </c:numCache>
            </c:numRef>
          </c:val>
          <c:extLst xmlns:c16r2="http://schemas.microsoft.com/office/drawing/2015/06/chart">
            <c:ext xmlns:c16="http://schemas.microsoft.com/office/drawing/2014/chart" uri="{C3380CC4-5D6E-409C-BE32-E72D297353CC}">
              <c16:uniqueId val="{00000000-AE9D-4F97-88CF-018B0A02F0D1}"/>
            </c:ext>
          </c:extLst>
        </c:ser>
        <c:dLbls>
          <c:showLegendKey val="0"/>
          <c:showVal val="0"/>
          <c:showCatName val="0"/>
          <c:showSerName val="0"/>
          <c:showPercent val="0"/>
          <c:showBubbleSize val="0"/>
        </c:dLbls>
        <c:gapWidth val="150"/>
        <c:axId val="142100656"/>
        <c:axId val="14210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364.71</c:v>
                </c:pt>
                <c:pt idx="4">
                  <c:v>373.69</c:v>
                </c:pt>
              </c:numCache>
            </c:numRef>
          </c:val>
          <c:smooth val="0"/>
          <c:extLst xmlns:c16r2="http://schemas.microsoft.com/office/drawing/2015/06/chart">
            <c:ext xmlns:c16="http://schemas.microsoft.com/office/drawing/2014/chart" uri="{C3380CC4-5D6E-409C-BE32-E72D297353CC}">
              <c16:uniqueId val="{00000001-AE9D-4F97-88CF-018B0A02F0D1}"/>
            </c:ext>
          </c:extLst>
        </c:ser>
        <c:dLbls>
          <c:showLegendKey val="0"/>
          <c:showVal val="0"/>
          <c:showCatName val="0"/>
          <c:showSerName val="0"/>
          <c:showPercent val="0"/>
          <c:showBubbleSize val="0"/>
        </c:dLbls>
        <c:marker val="1"/>
        <c:smooth val="0"/>
        <c:axId val="142100656"/>
        <c:axId val="142102224"/>
      </c:lineChart>
      <c:dateAx>
        <c:axId val="142100656"/>
        <c:scaling>
          <c:orientation val="minMax"/>
        </c:scaling>
        <c:delete val="1"/>
        <c:axPos val="b"/>
        <c:numFmt formatCode="ge" sourceLinked="1"/>
        <c:majorTickMark val="none"/>
        <c:minorTickMark val="none"/>
        <c:tickLblPos val="none"/>
        <c:crossAx val="142102224"/>
        <c:crosses val="autoZero"/>
        <c:auto val="1"/>
        <c:lblOffset val="100"/>
        <c:baseTimeUnit val="years"/>
      </c:dateAx>
      <c:valAx>
        <c:axId val="14210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10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127.58</c:v>
                </c:pt>
                <c:pt idx="1">
                  <c:v>122.38</c:v>
                </c:pt>
                <c:pt idx="2">
                  <c:v>120.16</c:v>
                </c:pt>
                <c:pt idx="3">
                  <c:v>124.01</c:v>
                </c:pt>
                <c:pt idx="4">
                  <c:v>119.32</c:v>
                </c:pt>
              </c:numCache>
            </c:numRef>
          </c:val>
          <c:extLst xmlns:c16r2="http://schemas.microsoft.com/office/drawing/2015/06/chart">
            <c:ext xmlns:c16="http://schemas.microsoft.com/office/drawing/2014/chart" uri="{C3380CC4-5D6E-409C-BE32-E72D297353CC}">
              <c16:uniqueId val="{00000000-7979-4EEE-88CD-D077EC8B0B0A}"/>
            </c:ext>
          </c:extLst>
        </c:ser>
        <c:dLbls>
          <c:showLegendKey val="0"/>
          <c:showVal val="0"/>
          <c:showCatName val="0"/>
          <c:showSerName val="0"/>
          <c:showPercent val="0"/>
          <c:showBubbleSize val="0"/>
        </c:dLbls>
        <c:gapWidth val="150"/>
        <c:axId val="142101048"/>
        <c:axId val="14185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100.65</c:v>
                </c:pt>
                <c:pt idx="4">
                  <c:v>99.87</c:v>
                </c:pt>
              </c:numCache>
            </c:numRef>
          </c:val>
          <c:smooth val="0"/>
          <c:extLst xmlns:c16r2="http://schemas.microsoft.com/office/drawing/2015/06/chart">
            <c:ext xmlns:c16="http://schemas.microsoft.com/office/drawing/2014/chart" uri="{C3380CC4-5D6E-409C-BE32-E72D297353CC}">
              <c16:uniqueId val="{00000001-7979-4EEE-88CD-D077EC8B0B0A}"/>
            </c:ext>
          </c:extLst>
        </c:ser>
        <c:dLbls>
          <c:showLegendKey val="0"/>
          <c:showVal val="0"/>
          <c:showCatName val="0"/>
          <c:showSerName val="0"/>
          <c:showPercent val="0"/>
          <c:showBubbleSize val="0"/>
        </c:dLbls>
        <c:marker val="1"/>
        <c:smooth val="0"/>
        <c:axId val="142101048"/>
        <c:axId val="141854320"/>
      </c:lineChart>
      <c:dateAx>
        <c:axId val="142101048"/>
        <c:scaling>
          <c:orientation val="minMax"/>
        </c:scaling>
        <c:delete val="1"/>
        <c:axPos val="b"/>
        <c:numFmt formatCode="ge" sourceLinked="1"/>
        <c:majorTickMark val="none"/>
        <c:minorTickMark val="none"/>
        <c:tickLblPos val="none"/>
        <c:crossAx val="141854320"/>
        <c:crosses val="autoZero"/>
        <c:auto val="1"/>
        <c:lblOffset val="100"/>
        <c:baseTimeUnit val="years"/>
      </c:dateAx>
      <c:valAx>
        <c:axId val="14185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0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115.13</c:v>
                </c:pt>
                <c:pt idx="1">
                  <c:v>120.01</c:v>
                </c:pt>
                <c:pt idx="2">
                  <c:v>122.47</c:v>
                </c:pt>
                <c:pt idx="3">
                  <c:v>120.54</c:v>
                </c:pt>
                <c:pt idx="4">
                  <c:v>124.91</c:v>
                </c:pt>
              </c:numCache>
            </c:numRef>
          </c:val>
          <c:extLst xmlns:c16r2="http://schemas.microsoft.com/office/drawing/2015/06/chart">
            <c:ext xmlns:c16="http://schemas.microsoft.com/office/drawing/2014/chart" uri="{C3380CC4-5D6E-409C-BE32-E72D297353CC}">
              <c16:uniqueId val="{00000000-96FA-4D61-B880-F27A37EC8CFE}"/>
            </c:ext>
          </c:extLst>
        </c:ser>
        <c:dLbls>
          <c:showLegendKey val="0"/>
          <c:showVal val="0"/>
          <c:showCatName val="0"/>
          <c:showSerName val="0"/>
          <c:showPercent val="0"/>
          <c:showBubbleSize val="0"/>
        </c:dLbls>
        <c:gapWidth val="150"/>
        <c:axId val="141855496"/>
        <c:axId val="14185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170.19</c:v>
                </c:pt>
                <c:pt idx="4">
                  <c:v>171.81</c:v>
                </c:pt>
              </c:numCache>
            </c:numRef>
          </c:val>
          <c:smooth val="0"/>
          <c:extLst xmlns:c16r2="http://schemas.microsoft.com/office/drawing/2015/06/chart">
            <c:ext xmlns:c16="http://schemas.microsoft.com/office/drawing/2014/chart" uri="{C3380CC4-5D6E-409C-BE32-E72D297353CC}">
              <c16:uniqueId val="{00000001-96FA-4D61-B880-F27A37EC8CFE}"/>
            </c:ext>
          </c:extLst>
        </c:ser>
        <c:dLbls>
          <c:showLegendKey val="0"/>
          <c:showVal val="0"/>
          <c:showCatName val="0"/>
          <c:showSerName val="0"/>
          <c:showPercent val="0"/>
          <c:showBubbleSize val="0"/>
        </c:dLbls>
        <c:marker val="1"/>
        <c:smooth val="0"/>
        <c:axId val="141855496"/>
        <c:axId val="141855888"/>
      </c:lineChart>
      <c:dateAx>
        <c:axId val="141855496"/>
        <c:scaling>
          <c:orientation val="minMax"/>
        </c:scaling>
        <c:delete val="1"/>
        <c:axPos val="b"/>
        <c:numFmt formatCode="ge" sourceLinked="1"/>
        <c:majorTickMark val="none"/>
        <c:minorTickMark val="none"/>
        <c:tickLblPos val="none"/>
        <c:crossAx val="141855888"/>
        <c:crosses val="autoZero"/>
        <c:auto val="1"/>
        <c:lblOffset val="100"/>
        <c:baseTimeUnit val="years"/>
      </c:dateAx>
      <c:valAx>
        <c:axId val="14185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5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89" zoomScaleNormal="89"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新潟県　五泉市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51292</v>
      </c>
      <c r="AM8" s="70"/>
      <c r="AN8" s="70"/>
      <c r="AO8" s="70"/>
      <c r="AP8" s="70"/>
      <c r="AQ8" s="70"/>
      <c r="AR8" s="70"/>
      <c r="AS8" s="70"/>
      <c r="AT8" s="66">
        <f>データ!$S$6</f>
        <v>351.91</v>
      </c>
      <c r="AU8" s="67"/>
      <c r="AV8" s="67"/>
      <c r="AW8" s="67"/>
      <c r="AX8" s="67"/>
      <c r="AY8" s="67"/>
      <c r="AZ8" s="67"/>
      <c r="BA8" s="67"/>
      <c r="BB8" s="69">
        <f>データ!$T$6</f>
        <v>145.75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68.66</v>
      </c>
      <c r="J10" s="67"/>
      <c r="K10" s="67"/>
      <c r="L10" s="67"/>
      <c r="M10" s="67"/>
      <c r="N10" s="67"/>
      <c r="O10" s="68"/>
      <c r="P10" s="69">
        <f>データ!$P$6</f>
        <v>96.43</v>
      </c>
      <c r="Q10" s="69"/>
      <c r="R10" s="69"/>
      <c r="S10" s="69"/>
      <c r="T10" s="69"/>
      <c r="U10" s="69"/>
      <c r="V10" s="69"/>
      <c r="W10" s="70">
        <f>データ!$Q$6</f>
        <v>2840</v>
      </c>
      <c r="X10" s="70"/>
      <c r="Y10" s="70"/>
      <c r="Z10" s="70"/>
      <c r="AA10" s="70"/>
      <c r="AB10" s="70"/>
      <c r="AC10" s="70"/>
      <c r="AD10" s="2"/>
      <c r="AE10" s="2"/>
      <c r="AF10" s="2"/>
      <c r="AG10" s="2"/>
      <c r="AH10" s="4"/>
      <c r="AI10" s="4"/>
      <c r="AJ10" s="4"/>
      <c r="AK10" s="4"/>
      <c r="AL10" s="70">
        <f>データ!$U$6</f>
        <v>49112</v>
      </c>
      <c r="AM10" s="70"/>
      <c r="AN10" s="70"/>
      <c r="AO10" s="70"/>
      <c r="AP10" s="70"/>
      <c r="AQ10" s="70"/>
      <c r="AR10" s="70"/>
      <c r="AS10" s="70"/>
      <c r="AT10" s="66">
        <f>データ!$V$6</f>
        <v>195.1</v>
      </c>
      <c r="AU10" s="67"/>
      <c r="AV10" s="67"/>
      <c r="AW10" s="67"/>
      <c r="AX10" s="67"/>
      <c r="AY10" s="67"/>
      <c r="AZ10" s="67"/>
      <c r="BA10" s="67"/>
      <c r="BB10" s="69">
        <f>データ!$W$6</f>
        <v>251.73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nfz9xXvcjgzgDJ1zgP/n+4WYN4lI76H41rRqow1sngRGsg3VVvaYvIMwgzEJgfl5BN1vDfAg53ASE7oXUezLw==" saltValue="kij9CwU7AIji9iyzvpj00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152188</v>
      </c>
      <c r="D6" s="33">
        <f t="shared" si="3"/>
        <v>46</v>
      </c>
      <c r="E6" s="33">
        <f t="shared" si="3"/>
        <v>1</v>
      </c>
      <c r="F6" s="33">
        <f t="shared" si="3"/>
        <v>0</v>
      </c>
      <c r="G6" s="33">
        <f t="shared" si="3"/>
        <v>1</v>
      </c>
      <c r="H6" s="33" t="str">
        <f t="shared" si="3"/>
        <v>新潟県　五泉市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68.66</v>
      </c>
      <c r="P6" s="34">
        <f t="shared" si="3"/>
        <v>96.43</v>
      </c>
      <c r="Q6" s="34">
        <f t="shared" si="3"/>
        <v>2840</v>
      </c>
      <c r="R6" s="34">
        <f t="shared" si="3"/>
        <v>51292</v>
      </c>
      <c r="S6" s="34">
        <f t="shared" si="3"/>
        <v>351.91</v>
      </c>
      <c r="T6" s="34">
        <f t="shared" si="3"/>
        <v>145.75</v>
      </c>
      <c r="U6" s="34">
        <f t="shared" si="3"/>
        <v>49112</v>
      </c>
      <c r="V6" s="34">
        <f t="shared" si="3"/>
        <v>195.1</v>
      </c>
      <c r="W6" s="34">
        <f t="shared" si="3"/>
        <v>251.73</v>
      </c>
      <c r="X6" s="35">
        <f>IF(X7="",NA(),X7)</f>
        <v>126.22</v>
      </c>
      <c r="Y6" s="35">
        <f t="shared" ref="Y6:AG6" si="4">IF(Y7="",NA(),Y7)</f>
        <v>120.35</v>
      </c>
      <c r="Z6" s="35">
        <f t="shared" si="4"/>
        <v>117.84</v>
      </c>
      <c r="AA6" s="35">
        <f t="shared" si="4"/>
        <v>120.79</v>
      </c>
      <c r="AB6" s="35">
        <f t="shared" si="4"/>
        <v>117.54</v>
      </c>
      <c r="AC6" s="35">
        <f t="shared" si="4"/>
        <v>107.8</v>
      </c>
      <c r="AD6" s="35">
        <f t="shared" si="4"/>
        <v>111.96</v>
      </c>
      <c r="AE6" s="35">
        <f t="shared" si="4"/>
        <v>112.69</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3.91</v>
      </c>
      <c r="AR6" s="35">
        <f t="shared" si="5"/>
        <v>3.56</v>
      </c>
      <c r="AS6" s="34" t="str">
        <f>IF(AS7="","",IF(AS7="-","【-】","【"&amp;SUBSTITUTE(TEXT(AS7,"#,##0.00"),"-","△")&amp;"】"))</f>
        <v>【0.85】</v>
      </c>
      <c r="AT6" s="35">
        <f>IF(AT7="",NA(),AT7)</f>
        <v>1118.3800000000001</v>
      </c>
      <c r="AU6" s="35">
        <f t="shared" ref="AU6:BC6" si="6">IF(AU7="",NA(),AU7)</f>
        <v>674.71</v>
      </c>
      <c r="AV6" s="35">
        <f t="shared" si="6"/>
        <v>542.27</v>
      </c>
      <c r="AW6" s="35">
        <f t="shared" si="6"/>
        <v>589.1</v>
      </c>
      <c r="AX6" s="35">
        <f t="shared" si="6"/>
        <v>703.42</v>
      </c>
      <c r="AY6" s="35">
        <f t="shared" si="6"/>
        <v>739.59</v>
      </c>
      <c r="AZ6" s="35">
        <f t="shared" si="6"/>
        <v>335.95</v>
      </c>
      <c r="BA6" s="35">
        <f t="shared" si="6"/>
        <v>346.59</v>
      </c>
      <c r="BB6" s="35">
        <f t="shared" si="6"/>
        <v>377.63</v>
      </c>
      <c r="BC6" s="35">
        <f t="shared" si="6"/>
        <v>357.34</v>
      </c>
      <c r="BD6" s="34" t="str">
        <f>IF(BD7="","",IF(BD7="-","【-】","【"&amp;SUBSTITUTE(TEXT(BD7,"#,##0.00"),"-","△")&amp;"】"))</f>
        <v>【264.34】</v>
      </c>
      <c r="BE6" s="35">
        <f>IF(BE7="",NA(),BE7)</f>
        <v>255.34</v>
      </c>
      <c r="BF6" s="35">
        <f t="shared" ref="BF6:BN6" si="7">IF(BF7="",NA(),BF7)</f>
        <v>285.24</v>
      </c>
      <c r="BG6" s="35">
        <f t="shared" si="7"/>
        <v>377.17</v>
      </c>
      <c r="BH6" s="35">
        <f t="shared" si="7"/>
        <v>391.2</v>
      </c>
      <c r="BI6" s="35">
        <f t="shared" si="7"/>
        <v>395.57</v>
      </c>
      <c r="BJ6" s="35">
        <f t="shared" si="7"/>
        <v>324.08999999999997</v>
      </c>
      <c r="BK6" s="35">
        <f t="shared" si="7"/>
        <v>319.82</v>
      </c>
      <c r="BL6" s="35">
        <f t="shared" si="7"/>
        <v>312.02999999999997</v>
      </c>
      <c r="BM6" s="35">
        <f t="shared" si="7"/>
        <v>364.71</v>
      </c>
      <c r="BN6" s="35">
        <f t="shared" si="7"/>
        <v>373.69</v>
      </c>
      <c r="BO6" s="34" t="str">
        <f>IF(BO7="","",IF(BO7="-","【-】","【"&amp;SUBSTITUTE(TEXT(BO7,"#,##0.00"),"-","△")&amp;"】"))</f>
        <v>【274.27】</v>
      </c>
      <c r="BP6" s="35">
        <f>IF(BP7="",NA(),BP7)</f>
        <v>127.58</v>
      </c>
      <c r="BQ6" s="35">
        <f t="shared" ref="BQ6:BY6" si="8">IF(BQ7="",NA(),BQ7)</f>
        <v>122.38</v>
      </c>
      <c r="BR6" s="35">
        <f t="shared" si="8"/>
        <v>120.16</v>
      </c>
      <c r="BS6" s="35">
        <f t="shared" si="8"/>
        <v>124.01</v>
      </c>
      <c r="BT6" s="35">
        <f t="shared" si="8"/>
        <v>119.32</v>
      </c>
      <c r="BU6" s="35">
        <f t="shared" si="8"/>
        <v>99.46</v>
      </c>
      <c r="BV6" s="35">
        <f t="shared" si="8"/>
        <v>105.21</v>
      </c>
      <c r="BW6" s="35">
        <f t="shared" si="8"/>
        <v>105.71</v>
      </c>
      <c r="BX6" s="35">
        <f t="shared" si="8"/>
        <v>100.65</v>
      </c>
      <c r="BY6" s="35">
        <f t="shared" si="8"/>
        <v>99.87</v>
      </c>
      <c r="BZ6" s="34" t="str">
        <f>IF(BZ7="","",IF(BZ7="-","【-】","【"&amp;SUBSTITUTE(TEXT(BZ7,"#,##0.00"),"-","△")&amp;"】"))</f>
        <v>【104.36】</v>
      </c>
      <c r="CA6" s="35">
        <f>IF(CA7="",NA(),CA7)</f>
        <v>115.13</v>
      </c>
      <c r="CB6" s="35">
        <f t="shared" ref="CB6:CJ6" si="9">IF(CB7="",NA(),CB7)</f>
        <v>120.01</v>
      </c>
      <c r="CC6" s="35">
        <f t="shared" si="9"/>
        <v>122.47</v>
      </c>
      <c r="CD6" s="35">
        <f t="shared" si="9"/>
        <v>120.54</v>
      </c>
      <c r="CE6" s="35">
        <f t="shared" si="9"/>
        <v>124.91</v>
      </c>
      <c r="CF6" s="35">
        <f t="shared" si="9"/>
        <v>171.78</v>
      </c>
      <c r="CG6" s="35">
        <f t="shared" si="9"/>
        <v>162.59</v>
      </c>
      <c r="CH6" s="35">
        <f t="shared" si="9"/>
        <v>162.15</v>
      </c>
      <c r="CI6" s="35">
        <f t="shared" si="9"/>
        <v>170.19</v>
      </c>
      <c r="CJ6" s="35">
        <f t="shared" si="9"/>
        <v>171.81</v>
      </c>
      <c r="CK6" s="34" t="str">
        <f>IF(CK7="","",IF(CK7="-","【-】","【"&amp;SUBSTITUTE(TEXT(CK7,"#,##0.00"),"-","△")&amp;"】"))</f>
        <v>【165.71】</v>
      </c>
      <c r="CL6" s="35">
        <f>IF(CL7="",NA(),CL7)</f>
        <v>58.82</v>
      </c>
      <c r="CM6" s="35">
        <f t="shared" ref="CM6:CU6" si="10">IF(CM7="",NA(),CM7)</f>
        <v>58.95</v>
      </c>
      <c r="CN6" s="35">
        <f t="shared" si="10"/>
        <v>57.9</v>
      </c>
      <c r="CO6" s="35">
        <f t="shared" si="10"/>
        <v>57.7</v>
      </c>
      <c r="CP6" s="35">
        <f t="shared" si="10"/>
        <v>58.67</v>
      </c>
      <c r="CQ6" s="35">
        <f t="shared" si="10"/>
        <v>59.68</v>
      </c>
      <c r="CR6" s="35">
        <f t="shared" si="10"/>
        <v>59.17</v>
      </c>
      <c r="CS6" s="35">
        <f t="shared" si="10"/>
        <v>59.34</v>
      </c>
      <c r="CT6" s="35">
        <f t="shared" si="10"/>
        <v>59.01</v>
      </c>
      <c r="CU6" s="35">
        <f t="shared" si="10"/>
        <v>60.03</v>
      </c>
      <c r="CV6" s="34" t="str">
        <f>IF(CV7="","",IF(CV7="-","【-】","【"&amp;SUBSTITUTE(TEXT(CV7,"#,##0.00"),"-","△")&amp;"】"))</f>
        <v>【60.41】</v>
      </c>
      <c r="CW6" s="35">
        <f>IF(CW7="",NA(),CW7)</f>
        <v>89.4</v>
      </c>
      <c r="CX6" s="35">
        <f t="shared" ref="CX6:DF6" si="11">IF(CX7="",NA(),CX7)</f>
        <v>87.81</v>
      </c>
      <c r="CY6" s="35">
        <f t="shared" si="11"/>
        <v>89.23</v>
      </c>
      <c r="CZ6" s="35">
        <f t="shared" si="11"/>
        <v>89.75</v>
      </c>
      <c r="DA6" s="35">
        <f t="shared" si="11"/>
        <v>90.1</v>
      </c>
      <c r="DB6" s="35">
        <f t="shared" si="11"/>
        <v>87.63</v>
      </c>
      <c r="DC6" s="35">
        <f t="shared" si="11"/>
        <v>87.6</v>
      </c>
      <c r="DD6" s="35">
        <f t="shared" si="11"/>
        <v>87.74</v>
      </c>
      <c r="DE6" s="35">
        <f t="shared" si="11"/>
        <v>85.37</v>
      </c>
      <c r="DF6" s="35">
        <f t="shared" si="11"/>
        <v>84.81</v>
      </c>
      <c r="DG6" s="34" t="str">
        <f>IF(DG7="","",IF(DG7="-","【-】","【"&amp;SUBSTITUTE(TEXT(DG7,"#,##0.00"),"-","△")&amp;"】"))</f>
        <v>【89.93】</v>
      </c>
      <c r="DH6" s="35">
        <f>IF(DH7="",NA(),DH7)</f>
        <v>40.020000000000003</v>
      </c>
      <c r="DI6" s="35">
        <f t="shared" ref="DI6:DQ6" si="12">IF(DI7="",NA(),DI7)</f>
        <v>43.61</v>
      </c>
      <c r="DJ6" s="35">
        <f t="shared" si="12"/>
        <v>42.71</v>
      </c>
      <c r="DK6" s="35">
        <f t="shared" si="12"/>
        <v>42.48</v>
      </c>
      <c r="DL6" s="35">
        <f t="shared" si="12"/>
        <v>43.71</v>
      </c>
      <c r="DM6" s="35">
        <f t="shared" si="12"/>
        <v>39.65</v>
      </c>
      <c r="DN6" s="35">
        <f t="shared" si="12"/>
        <v>45.25</v>
      </c>
      <c r="DO6" s="35">
        <f t="shared" si="12"/>
        <v>46.27</v>
      </c>
      <c r="DP6" s="35">
        <f t="shared" si="12"/>
        <v>46.9</v>
      </c>
      <c r="DQ6" s="35">
        <f t="shared" si="12"/>
        <v>47.28</v>
      </c>
      <c r="DR6" s="34" t="str">
        <f>IF(DR7="","",IF(DR7="-","【-】","【"&amp;SUBSTITUTE(TEXT(DR7,"#,##0.00"),"-","△")&amp;"】"))</f>
        <v>【48.12】</v>
      </c>
      <c r="DS6" s="35">
        <f>IF(DS7="",NA(),DS7)</f>
        <v>17.61</v>
      </c>
      <c r="DT6" s="35">
        <f t="shared" ref="DT6:EB6" si="13">IF(DT7="",NA(),DT7)</f>
        <v>16.66</v>
      </c>
      <c r="DU6" s="35">
        <f t="shared" si="13"/>
        <v>15.21</v>
      </c>
      <c r="DV6" s="35">
        <f t="shared" si="13"/>
        <v>9.24</v>
      </c>
      <c r="DW6" s="35">
        <f t="shared" si="13"/>
        <v>10.27</v>
      </c>
      <c r="DX6" s="35">
        <f t="shared" si="13"/>
        <v>9.7100000000000009</v>
      </c>
      <c r="DY6" s="35">
        <f t="shared" si="13"/>
        <v>10.71</v>
      </c>
      <c r="DZ6" s="35">
        <f t="shared" si="13"/>
        <v>10.93</v>
      </c>
      <c r="EA6" s="35">
        <f t="shared" si="13"/>
        <v>12.03</v>
      </c>
      <c r="EB6" s="35">
        <f t="shared" si="13"/>
        <v>12.19</v>
      </c>
      <c r="EC6" s="34" t="str">
        <f>IF(EC7="","",IF(EC7="-","【-】","【"&amp;SUBSTITUTE(TEXT(EC7,"#,##0.00"),"-","△")&amp;"】"))</f>
        <v>【15.89】</v>
      </c>
      <c r="ED6" s="35">
        <f>IF(ED7="",NA(),ED7)</f>
        <v>1.1200000000000001</v>
      </c>
      <c r="EE6" s="35">
        <f t="shared" ref="EE6:EM6" si="14">IF(EE7="",NA(),EE7)</f>
        <v>1.02</v>
      </c>
      <c r="EF6" s="35">
        <f t="shared" si="14"/>
        <v>1.32</v>
      </c>
      <c r="EG6" s="35">
        <f t="shared" si="14"/>
        <v>1.38</v>
      </c>
      <c r="EH6" s="35">
        <f t="shared" si="14"/>
        <v>0.72</v>
      </c>
      <c r="EI6" s="35">
        <f t="shared" si="14"/>
        <v>0.83</v>
      </c>
      <c r="EJ6" s="35">
        <f t="shared" si="14"/>
        <v>0.72</v>
      </c>
      <c r="EK6" s="35">
        <f t="shared" si="14"/>
        <v>0.71</v>
      </c>
      <c r="EL6" s="35">
        <f t="shared" si="14"/>
        <v>0.61</v>
      </c>
      <c r="EM6" s="35">
        <f t="shared" si="14"/>
        <v>0.51</v>
      </c>
      <c r="EN6" s="34" t="str">
        <f>IF(EN7="","",IF(EN7="-","【-】","【"&amp;SUBSTITUTE(TEXT(EN7,"#,##0.00"),"-","△")&amp;"】"))</f>
        <v>【0.69】</v>
      </c>
    </row>
    <row r="7" spans="1:144" s="36" customFormat="1" x14ac:dyDescent="0.15">
      <c r="A7" s="28"/>
      <c r="B7" s="37">
        <v>2017</v>
      </c>
      <c r="C7" s="37">
        <v>152188</v>
      </c>
      <c r="D7" s="37">
        <v>46</v>
      </c>
      <c r="E7" s="37">
        <v>1</v>
      </c>
      <c r="F7" s="37">
        <v>0</v>
      </c>
      <c r="G7" s="37">
        <v>1</v>
      </c>
      <c r="H7" s="37" t="s">
        <v>105</v>
      </c>
      <c r="I7" s="37" t="s">
        <v>106</v>
      </c>
      <c r="J7" s="37" t="s">
        <v>107</v>
      </c>
      <c r="K7" s="37" t="s">
        <v>108</v>
      </c>
      <c r="L7" s="37" t="s">
        <v>109</v>
      </c>
      <c r="M7" s="37" t="s">
        <v>110</v>
      </c>
      <c r="N7" s="38" t="s">
        <v>111</v>
      </c>
      <c r="O7" s="38">
        <v>68.66</v>
      </c>
      <c r="P7" s="38">
        <v>96.43</v>
      </c>
      <c r="Q7" s="38">
        <v>2840</v>
      </c>
      <c r="R7" s="38">
        <v>51292</v>
      </c>
      <c r="S7" s="38">
        <v>351.91</v>
      </c>
      <c r="T7" s="38">
        <v>145.75</v>
      </c>
      <c r="U7" s="38">
        <v>49112</v>
      </c>
      <c r="V7" s="38">
        <v>195.1</v>
      </c>
      <c r="W7" s="38">
        <v>251.73</v>
      </c>
      <c r="X7" s="38">
        <v>126.22</v>
      </c>
      <c r="Y7" s="38">
        <v>120.35</v>
      </c>
      <c r="Z7" s="38">
        <v>117.84</v>
      </c>
      <c r="AA7" s="38">
        <v>120.79</v>
      </c>
      <c r="AB7" s="38">
        <v>117.54</v>
      </c>
      <c r="AC7" s="38">
        <v>107.8</v>
      </c>
      <c r="AD7" s="38">
        <v>111.96</v>
      </c>
      <c r="AE7" s="38">
        <v>112.69</v>
      </c>
      <c r="AF7" s="38">
        <v>110.95</v>
      </c>
      <c r="AG7" s="38">
        <v>110.68</v>
      </c>
      <c r="AH7" s="38">
        <v>113.39</v>
      </c>
      <c r="AI7" s="38">
        <v>0</v>
      </c>
      <c r="AJ7" s="38">
        <v>0</v>
      </c>
      <c r="AK7" s="38">
        <v>0</v>
      </c>
      <c r="AL7" s="38">
        <v>0</v>
      </c>
      <c r="AM7" s="38">
        <v>0</v>
      </c>
      <c r="AN7" s="38">
        <v>4.3899999999999997</v>
      </c>
      <c r="AO7" s="38">
        <v>0.41</v>
      </c>
      <c r="AP7" s="38">
        <v>0.54</v>
      </c>
      <c r="AQ7" s="38">
        <v>3.91</v>
      </c>
      <c r="AR7" s="38">
        <v>3.56</v>
      </c>
      <c r="AS7" s="38">
        <v>0.85</v>
      </c>
      <c r="AT7" s="38">
        <v>1118.3800000000001</v>
      </c>
      <c r="AU7" s="38">
        <v>674.71</v>
      </c>
      <c r="AV7" s="38">
        <v>542.27</v>
      </c>
      <c r="AW7" s="38">
        <v>589.1</v>
      </c>
      <c r="AX7" s="38">
        <v>703.42</v>
      </c>
      <c r="AY7" s="38">
        <v>739.59</v>
      </c>
      <c r="AZ7" s="38">
        <v>335.95</v>
      </c>
      <c r="BA7" s="38">
        <v>346.59</v>
      </c>
      <c r="BB7" s="38">
        <v>377.63</v>
      </c>
      <c r="BC7" s="38">
        <v>357.34</v>
      </c>
      <c r="BD7" s="38">
        <v>264.33999999999997</v>
      </c>
      <c r="BE7" s="38">
        <v>255.34</v>
      </c>
      <c r="BF7" s="38">
        <v>285.24</v>
      </c>
      <c r="BG7" s="38">
        <v>377.17</v>
      </c>
      <c r="BH7" s="38">
        <v>391.2</v>
      </c>
      <c r="BI7" s="38">
        <v>395.57</v>
      </c>
      <c r="BJ7" s="38">
        <v>324.08999999999997</v>
      </c>
      <c r="BK7" s="38">
        <v>319.82</v>
      </c>
      <c r="BL7" s="38">
        <v>312.02999999999997</v>
      </c>
      <c r="BM7" s="38">
        <v>364.71</v>
      </c>
      <c r="BN7" s="38">
        <v>373.69</v>
      </c>
      <c r="BO7" s="38">
        <v>274.27</v>
      </c>
      <c r="BP7" s="38">
        <v>127.58</v>
      </c>
      <c r="BQ7" s="38">
        <v>122.38</v>
      </c>
      <c r="BR7" s="38">
        <v>120.16</v>
      </c>
      <c r="BS7" s="38">
        <v>124.01</v>
      </c>
      <c r="BT7" s="38">
        <v>119.32</v>
      </c>
      <c r="BU7" s="38">
        <v>99.46</v>
      </c>
      <c r="BV7" s="38">
        <v>105.21</v>
      </c>
      <c r="BW7" s="38">
        <v>105.71</v>
      </c>
      <c r="BX7" s="38">
        <v>100.65</v>
      </c>
      <c r="BY7" s="38">
        <v>99.87</v>
      </c>
      <c r="BZ7" s="38">
        <v>104.36</v>
      </c>
      <c r="CA7" s="38">
        <v>115.13</v>
      </c>
      <c r="CB7" s="38">
        <v>120.01</v>
      </c>
      <c r="CC7" s="38">
        <v>122.47</v>
      </c>
      <c r="CD7" s="38">
        <v>120.54</v>
      </c>
      <c r="CE7" s="38">
        <v>124.91</v>
      </c>
      <c r="CF7" s="38">
        <v>171.78</v>
      </c>
      <c r="CG7" s="38">
        <v>162.59</v>
      </c>
      <c r="CH7" s="38">
        <v>162.15</v>
      </c>
      <c r="CI7" s="38">
        <v>170.19</v>
      </c>
      <c r="CJ7" s="38">
        <v>171.81</v>
      </c>
      <c r="CK7" s="38">
        <v>165.71</v>
      </c>
      <c r="CL7" s="38">
        <v>58.82</v>
      </c>
      <c r="CM7" s="38">
        <v>58.95</v>
      </c>
      <c r="CN7" s="38">
        <v>57.9</v>
      </c>
      <c r="CO7" s="38">
        <v>57.7</v>
      </c>
      <c r="CP7" s="38">
        <v>58.67</v>
      </c>
      <c r="CQ7" s="38">
        <v>59.68</v>
      </c>
      <c r="CR7" s="38">
        <v>59.17</v>
      </c>
      <c r="CS7" s="38">
        <v>59.34</v>
      </c>
      <c r="CT7" s="38">
        <v>59.01</v>
      </c>
      <c r="CU7" s="38">
        <v>60.03</v>
      </c>
      <c r="CV7" s="38">
        <v>60.41</v>
      </c>
      <c r="CW7" s="38">
        <v>89.4</v>
      </c>
      <c r="CX7" s="38">
        <v>87.81</v>
      </c>
      <c r="CY7" s="38">
        <v>89.23</v>
      </c>
      <c r="CZ7" s="38">
        <v>89.75</v>
      </c>
      <c r="DA7" s="38">
        <v>90.1</v>
      </c>
      <c r="DB7" s="38">
        <v>87.63</v>
      </c>
      <c r="DC7" s="38">
        <v>87.6</v>
      </c>
      <c r="DD7" s="38">
        <v>87.74</v>
      </c>
      <c r="DE7" s="38">
        <v>85.37</v>
      </c>
      <c r="DF7" s="38">
        <v>84.81</v>
      </c>
      <c r="DG7" s="38">
        <v>89.93</v>
      </c>
      <c r="DH7" s="38">
        <v>40.020000000000003</v>
      </c>
      <c r="DI7" s="38">
        <v>43.61</v>
      </c>
      <c r="DJ7" s="38">
        <v>42.71</v>
      </c>
      <c r="DK7" s="38">
        <v>42.48</v>
      </c>
      <c r="DL7" s="38">
        <v>43.71</v>
      </c>
      <c r="DM7" s="38">
        <v>39.65</v>
      </c>
      <c r="DN7" s="38">
        <v>45.25</v>
      </c>
      <c r="DO7" s="38">
        <v>46.27</v>
      </c>
      <c r="DP7" s="38">
        <v>46.9</v>
      </c>
      <c r="DQ7" s="38">
        <v>47.28</v>
      </c>
      <c r="DR7" s="38">
        <v>48.12</v>
      </c>
      <c r="DS7" s="38">
        <v>17.61</v>
      </c>
      <c r="DT7" s="38">
        <v>16.66</v>
      </c>
      <c r="DU7" s="38">
        <v>15.21</v>
      </c>
      <c r="DV7" s="38">
        <v>9.24</v>
      </c>
      <c r="DW7" s="38">
        <v>10.27</v>
      </c>
      <c r="DX7" s="38">
        <v>9.7100000000000009</v>
      </c>
      <c r="DY7" s="38">
        <v>10.71</v>
      </c>
      <c r="DZ7" s="38">
        <v>10.93</v>
      </c>
      <c r="EA7" s="38">
        <v>12.03</v>
      </c>
      <c r="EB7" s="38">
        <v>12.19</v>
      </c>
      <c r="EC7" s="38">
        <v>15.89</v>
      </c>
      <c r="ED7" s="38">
        <v>1.1200000000000001</v>
      </c>
      <c r="EE7" s="38">
        <v>1.02</v>
      </c>
      <c r="EF7" s="38">
        <v>1.32</v>
      </c>
      <c r="EG7" s="38">
        <v>1.38</v>
      </c>
      <c r="EH7" s="38">
        <v>0.72</v>
      </c>
      <c r="EI7" s="38">
        <v>0.83</v>
      </c>
      <c r="EJ7" s="38">
        <v>0.72</v>
      </c>
      <c r="EK7" s="38">
        <v>0.71</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JWS13184</cp:lastModifiedBy>
  <cp:lastPrinted>2019-01-29T09:03:31Z</cp:lastPrinted>
  <dcterms:created xsi:type="dcterms:W3CDTF">2018-12-03T08:30:15Z</dcterms:created>
  <dcterms:modified xsi:type="dcterms:W3CDTF">2019-02-26T05:47:06Z</dcterms:modified>
  <cp:category/>
</cp:coreProperties>
</file>