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8AB1B060-B75C-4FC8-B10C-F58C5868D31B}" xr6:coauthVersionLast="36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申請書" sheetId="1" r:id="rId1"/>
    <sheet name="所要額内訳書" sheetId="10" r:id="rId2"/>
    <sheet name="申請書(例)" sheetId="9" r:id="rId3"/>
    <sheet name="所要額内訳書（例）" sheetId="5" r:id="rId4"/>
    <sheet name="※編集不可※" sheetId="6" state="hidden" r:id="rId5"/>
  </sheets>
  <definedNames>
    <definedName name="_xlnm.Print_Area" localSheetId="1">所要額内訳書!$A$1:$K$32</definedName>
    <definedName name="_xlnm.Print_Area" localSheetId="3">'所要額内訳書（例）'!$A$1:$K$32</definedName>
    <definedName name="_xlnm.Print_Area" localSheetId="0">申請書!$A$1:$I$30</definedName>
    <definedName name="_xlnm.Print_Area" localSheetId="2">'申請書(例)'!$A$1:$I$30</definedName>
    <definedName name="介護職員初任者研修">※編集不可※!$A$3:$B$8</definedName>
    <definedName name="研修リスト">※編集不可※!$A$3:$B$8</definedName>
    <definedName name="対象研修等">※編集不可※!$A$3:$A$8</definedName>
  </definedNames>
  <calcPr calcId="191029"/>
</workbook>
</file>

<file path=xl/calcChain.xml><?xml version="1.0" encoding="utf-8"?>
<calcChain xmlns="http://schemas.openxmlformats.org/spreadsheetml/2006/main">
  <c r="E28" i="5" l="1"/>
  <c r="I18" i="5"/>
  <c r="J18" i="5"/>
  <c r="J20" i="5"/>
  <c r="J16" i="5"/>
  <c r="K16" i="5" s="1"/>
  <c r="J18" i="10"/>
  <c r="G12" i="5"/>
  <c r="B2" i="10"/>
  <c r="B2" i="5"/>
  <c r="J12" i="5"/>
  <c r="J14" i="5"/>
  <c r="J22" i="5"/>
  <c r="J24" i="5"/>
  <c r="J26" i="5"/>
  <c r="J10" i="5"/>
  <c r="J24" i="10"/>
  <c r="J26" i="10"/>
  <c r="J10" i="10"/>
  <c r="J12" i="10"/>
  <c r="J14" i="10"/>
  <c r="J16" i="10"/>
  <c r="J20" i="10"/>
  <c r="J22" i="10"/>
  <c r="H22" i="10"/>
  <c r="F28" i="10"/>
  <c r="E28" i="10"/>
  <c r="I26" i="10"/>
  <c r="K26" i="10" s="1"/>
  <c r="H26" i="10"/>
  <c r="G26" i="10"/>
  <c r="I24" i="10"/>
  <c r="K24" i="10" s="1"/>
  <c r="H24" i="10"/>
  <c r="G24" i="10"/>
  <c r="I22" i="10"/>
  <c r="K22" i="10" s="1"/>
  <c r="G22" i="10"/>
  <c r="H20" i="10"/>
  <c r="G20" i="10"/>
  <c r="I20" i="10" s="1"/>
  <c r="H18" i="10"/>
  <c r="G18" i="10"/>
  <c r="I18" i="10" s="1"/>
  <c r="H16" i="10"/>
  <c r="G16" i="10"/>
  <c r="I16" i="10" s="1"/>
  <c r="K16" i="10" s="1"/>
  <c r="H14" i="10"/>
  <c r="G14" i="10"/>
  <c r="I14" i="10" s="1"/>
  <c r="K14" i="10" s="1"/>
  <c r="H12" i="10"/>
  <c r="G12" i="10"/>
  <c r="I12" i="10" s="1"/>
  <c r="H10" i="10"/>
  <c r="G10" i="10"/>
  <c r="F28" i="5"/>
  <c r="K18" i="5" l="1"/>
  <c r="K18" i="10"/>
  <c r="G28" i="10"/>
  <c r="K20" i="10"/>
  <c r="K12" i="10"/>
  <c r="I10" i="10"/>
  <c r="I28" i="10" l="1"/>
  <c r="K10" i="10"/>
  <c r="K28" i="10" s="1"/>
  <c r="G10" i="5" l="1"/>
  <c r="H10" i="5"/>
  <c r="I12" i="5"/>
  <c r="K12" i="5" s="1"/>
  <c r="H12" i="5"/>
  <c r="G14" i="5"/>
  <c r="I14" i="5" s="1"/>
  <c r="K14" i="5" s="1"/>
  <c r="H14" i="5"/>
  <c r="G16" i="5"/>
  <c r="I16" i="5" s="1"/>
  <c r="H16" i="5"/>
  <c r="G18" i="5"/>
  <c r="H18" i="5"/>
  <c r="I20" i="5"/>
  <c r="K20" i="5" s="1"/>
  <c r="H20" i="5"/>
  <c r="G22" i="5"/>
  <c r="H22" i="5"/>
  <c r="I22" i="5"/>
  <c r="K22" i="5" s="1"/>
  <c r="G24" i="5"/>
  <c r="H24" i="5"/>
  <c r="I24" i="5"/>
  <c r="G26" i="5"/>
  <c r="H26" i="5"/>
  <c r="I26" i="5"/>
  <c r="K26" i="5" s="1"/>
  <c r="I10" i="5" l="1"/>
  <c r="I28" i="5" s="1"/>
  <c r="G28" i="5"/>
  <c r="K24" i="5"/>
  <c r="K10" i="5" l="1"/>
  <c r="K28" i="5" s="1"/>
  <c r="E1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市への提出日を記入</t>
        </r>
      </text>
    </comment>
    <comment ref="E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
所要額内訳書の合計額が入ります</t>
        </r>
      </text>
    </comment>
    <comment ref="E1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資格・研修の修了日を記入
完了年月日が複数ある場合は例のように記入し、１つの場合は日付を記載してください</t>
        </r>
      </text>
    </comment>
    <comment ref="B2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本人（介護職員）が経費を負担している場合のみ提出してください。全額を本人以外が負担している場合は提出不要です。</t>
        </r>
      </text>
    </comment>
    <comment ref="B2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介護職員本人の個人口座は指定できません。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申請書の事業者名が自動で入力されます</t>
        </r>
      </text>
    </comment>
    <comment ref="A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事業所ごとにまとめて記載してください</t>
        </r>
      </text>
    </comment>
    <comment ref="E7" authorId="0" shapeId="0" xr:uid="{00000000-0006-0000-0100-000003000000}">
      <text>
        <r>
          <rPr>
            <b/>
            <sz val="9"/>
            <rFont val="MS P ゴシック"/>
            <family val="3"/>
            <charset val="128"/>
          </rPr>
          <t>テキスト代は除外</t>
        </r>
      </text>
    </comment>
    <comment ref="F7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国・県・他の機関からの補助を受けている場合は要入力</t>
        </r>
      </text>
    </comment>
    <comment ref="C1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</t>
        </r>
      </text>
    </comment>
    <comment ref="D10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上段：受講開始年月日
研修の場合</t>
        </r>
        <r>
          <rPr>
            <b/>
            <sz val="9"/>
            <rFont val="MS P ゴシック"/>
            <family val="3"/>
            <charset val="128"/>
          </rPr>
          <t xml:space="preserve"> </t>
        </r>
        <r>
          <rPr>
            <sz val="9"/>
            <color indexed="81"/>
            <rFont val="MS P ゴシック"/>
            <family val="3"/>
            <charset val="128"/>
          </rPr>
          <t xml:space="preserve">➢ </t>
        </r>
        <r>
          <rPr>
            <b/>
            <sz val="9"/>
            <rFont val="MS P ゴシック"/>
            <family val="3"/>
            <charset val="128"/>
          </rPr>
          <t xml:space="preserve">受講開始年月日を記入
</t>
        </r>
        <r>
          <rPr>
            <sz val="9"/>
            <color indexed="81"/>
            <rFont val="MS P ゴシック"/>
            <family val="3"/>
            <charset val="128"/>
          </rPr>
          <t>試験の場合</t>
        </r>
        <r>
          <rPr>
            <b/>
            <sz val="9"/>
            <rFont val="MS P ゴシック"/>
            <family val="3"/>
            <charset val="128"/>
          </rPr>
          <t xml:space="preserve"> </t>
        </r>
        <r>
          <rPr>
            <sz val="9"/>
            <color indexed="81"/>
            <rFont val="MS P ゴシック"/>
            <family val="3"/>
            <charset val="128"/>
          </rPr>
          <t xml:space="preserve">➢ </t>
        </r>
        <r>
          <rPr>
            <b/>
            <sz val="9"/>
            <rFont val="MS P ゴシック"/>
            <family val="3"/>
            <charset val="128"/>
          </rPr>
          <t>対策講座の受講開始年月日を記入
　　　　　　</t>
        </r>
        <r>
          <rPr>
            <sz val="9"/>
            <color indexed="81"/>
            <rFont val="MS P ゴシック"/>
            <family val="3"/>
            <charset val="128"/>
          </rPr>
          <t>（※対策講座未受講の場合は空欄）</t>
        </r>
      </text>
    </comment>
    <comment ref="D11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下段：
研修の場合</t>
        </r>
        <r>
          <rPr>
            <b/>
            <sz val="9"/>
            <rFont val="MS P ゴシック"/>
            <family val="3"/>
            <charset val="128"/>
          </rPr>
          <t xml:space="preserve"> </t>
        </r>
        <r>
          <rPr>
            <sz val="9"/>
            <color indexed="81"/>
            <rFont val="MS P ゴシック"/>
            <family val="3"/>
            <charset val="128"/>
          </rPr>
          <t xml:space="preserve">➢ </t>
        </r>
        <r>
          <rPr>
            <b/>
            <sz val="9"/>
            <color indexed="10"/>
            <rFont val="MS P ゴシック"/>
            <family val="3"/>
            <charset val="128"/>
          </rPr>
          <t>修了年月日</t>
        </r>
        <r>
          <rPr>
            <b/>
            <sz val="9"/>
            <rFont val="MS P ゴシック"/>
            <family val="3"/>
            <charset val="128"/>
          </rPr>
          <t xml:space="preserve">を記入
</t>
        </r>
        <r>
          <rPr>
            <sz val="9"/>
            <color indexed="81"/>
            <rFont val="MS P ゴシック"/>
            <family val="3"/>
            <charset val="128"/>
          </rPr>
          <t>試験の場合</t>
        </r>
        <r>
          <rPr>
            <b/>
            <sz val="9"/>
            <rFont val="MS P ゴシック"/>
            <family val="3"/>
            <charset val="128"/>
          </rPr>
          <t xml:space="preserve"> </t>
        </r>
        <r>
          <rPr>
            <sz val="9"/>
            <color indexed="81"/>
            <rFont val="MS P ゴシック"/>
            <family val="3"/>
            <charset val="128"/>
          </rPr>
          <t xml:space="preserve">➢ </t>
        </r>
        <r>
          <rPr>
            <b/>
            <sz val="9"/>
            <color indexed="10"/>
            <rFont val="MS P ゴシック"/>
            <family val="3"/>
            <charset val="128"/>
          </rPr>
          <t>合格発表日</t>
        </r>
        <r>
          <rPr>
            <b/>
            <sz val="9"/>
            <rFont val="MS P ゴシック"/>
            <family val="3"/>
            <charset val="128"/>
          </rPr>
          <t>を記入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市への提出日を記入</t>
        </r>
      </text>
    </comment>
    <comment ref="F7" authorId="0" shapeId="0" xr:uid="{DB012864-E18F-4B27-82BE-31C020FB5101}">
      <text>
        <r>
          <rPr>
            <b/>
            <sz val="9"/>
            <color indexed="81"/>
            <rFont val="MS P ゴシック"/>
            <family val="3"/>
            <charset val="128"/>
          </rPr>
          <t>押印をお願いします。</t>
        </r>
      </text>
    </comment>
    <comment ref="E15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
所要額内訳書の合計額が入ります</t>
        </r>
      </text>
    </comment>
    <comment ref="E1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資格・研修の修了日を記入
完了年月日が複数ある場合は例のように記入し、１つの場合は日付を記載してください</t>
        </r>
      </text>
    </comment>
    <comment ref="B24" authorId="0" shapeId="0" xr:uid="{BA7D7C56-EB1C-403B-B466-90F82EDA59F9}">
      <text>
        <r>
          <rPr>
            <b/>
            <sz val="9"/>
            <color indexed="81"/>
            <rFont val="ＭＳ Ｐゴシック"/>
            <family val="3"/>
            <charset val="128"/>
          </rPr>
          <t>本人（介護職員）が経費を負担している場合のみ提出してください。全額を本人以外が負担している場合は提出不要です。</t>
        </r>
      </text>
    </comment>
    <comment ref="B26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介護職員本人の個人口座は指定できません。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申請書の事業者名が自動で入力されます</t>
        </r>
      </text>
    </comment>
    <comment ref="A7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事業所ごとにまとめて記載してください</t>
        </r>
      </text>
    </comment>
    <comment ref="E7" authorId="0" shapeId="0" xr:uid="{00000000-0006-0000-0300-000003000000}">
      <text>
        <r>
          <rPr>
            <b/>
            <sz val="9"/>
            <rFont val="MS P ゴシック"/>
            <family val="3"/>
            <charset val="128"/>
          </rPr>
          <t>テキスト代は除外</t>
        </r>
      </text>
    </comment>
    <comment ref="F7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国・県・他の機関からの補助を受けている場合は要入力</t>
        </r>
      </text>
    </comment>
    <comment ref="C10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</t>
        </r>
      </text>
    </comment>
    <comment ref="F10" authorId="0" shapeId="0" xr:uid="{26715F1C-A7F2-41ED-8DA2-340F4E5B84AD}">
      <text>
        <r>
          <rPr>
            <b/>
            <sz val="9"/>
            <color indexed="81"/>
            <rFont val="MS P ゴシック"/>
            <family val="3"/>
            <charset val="128"/>
          </rPr>
          <t>県補助金補助率2/3を受給した場合</t>
        </r>
      </text>
    </comment>
    <comment ref="F14" authorId="0" shapeId="0" xr:uid="{F818C772-5647-4DED-B605-29E25B7B5526}">
      <text>
        <r>
          <rPr>
            <b/>
            <sz val="9"/>
            <color indexed="81"/>
            <rFont val="MS P ゴシック"/>
            <family val="3"/>
            <charset val="128"/>
          </rPr>
          <t>県補助金補助率1/3を受給した場合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0" authorId="0" shapeId="0" xr:uid="{00000000-0006-0000-0300-000006000000}">
      <text>
        <r>
          <rPr>
            <sz val="9"/>
            <color indexed="81"/>
            <rFont val="MS P ゴシック"/>
            <family val="3"/>
            <charset val="128"/>
          </rPr>
          <t>上段：受講開始年月日
研修の場合</t>
        </r>
        <r>
          <rPr>
            <b/>
            <sz val="9"/>
            <rFont val="MS P ゴシック"/>
            <family val="3"/>
            <charset val="128"/>
          </rPr>
          <t xml:space="preserve"> </t>
        </r>
        <r>
          <rPr>
            <sz val="9"/>
            <color indexed="81"/>
            <rFont val="MS P ゴシック"/>
            <family val="3"/>
            <charset val="128"/>
          </rPr>
          <t xml:space="preserve">➢ </t>
        </r>
        <r>
          <rPr>
            <b/>
            <sz val="9"/>
            <rFont val="MS P ゴシック"/>
            <family val="3"/>
            <charset val="128"/>
          </rPr>
          <t>受講開始年月日を記入</t>
        </r>
      </text>
    </comment>
    <comment ref="D21" authorId="0" shapeId="0" xr:uid="{00000000-0006-0000-0300-000007000000}">
      <text>
        <r>
          <rPr>
            <sz val="9"/>
            <color indexed="81"/>
            <rFont val="MS P ゴシック"/>
            <family val="3"/>
            <charset val="128"/>
          </rPr>
          <t>下段：
研修の場合</t>
        </r>
        <r>
          <rPr>
            <b/>
            <sz val="9"/>
            <rFont val="MS P ゴシック"/>
            <family val="3"/>
            <charset val="128"/>
          </rPr>
          <t xml:space="preserve"> </t>
        </r>
        <r>
          <rPr>
            <sz val="9"/>
            <color indexed="81"/>
            <rFont val="MS P ゴシック"/>
            <family val="3"/>
            <charset val="128"/>
          </rPr>
          <t xml:space="preserve">➢ </t>
        </r>
        <r>
          <rPr>
            <b/>
            <sz val="9"/>
            <color indexed="10"/>
            <rFont val="MS P ゴシック"/>
            <family val="3"/>
            <charset val="128"/>
          </rPr>
          <t>修了年月日</t>
        </r>
        <r>
          <rPr>
            <b/>
            <sz val="9"/>
            <rFont val="MS P ゴシック"/>
            <family val="3"/>
            <charset val="128"/>
          </rPr>
          <t xml:space="preserve">を記入
</t>
        </r>
      </text>
    </comment>
    <comment ref="G29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４～６月⇒７月末日
７～９月⇒10月末日
10～12月⇒１月末日
１～３月⇒３月末日
※最後の３か月の申請期限に注意</t>
        </r>
      </text>
    </comment>
  </commentList>
</comments>
</file>

<file path=xl/sharedStrings.xml><?xml version="1.0" encoding="utf-8"?>
<sst xmlns="http://schemas.openxmlformats.org/spreadsheetml/2006/main" count="174" uniqueCount="96">
  <si>
    <t>記</t>
  </si>
  <si>
    <t>３　添付書類</t>
  </si>
  <si>
    <t>金融機関名</t>
  </si>
  <si>
    <t>支店名</t>
  </si>
  <si>
    <t>種別</t>
  </si>
  <si>
    <t>口座番号</t>
  </si>
  <si>
    <t>名義人カナ</t>
  </si>
  <si>
    <t>　※事業者又は代表者名義の口座を指定すること。</t>
  </si>
  <si>
    <t>２　補助事業の完了年月日</t>
    <phoneticPr fontId="1"/>
  </si>
  <si>
    <t>（申請者）</t>
    <rPh sb="1" eb="4">
      <t>シンセイシャ</t>
    </rPh>
    <phoneticPr fontId="1"/>
  </si>
  <si>
    <t>４　振込先</t>
    <phoneticPr fontId="1"/>
  </si>
  <si>
    <t>合計</t>
    <rPh sb="0" eb="2">
      <t>ゴウケイ</t>
    </rPh>
    <phoneticPr fontId="5"/>
  </si>
  <si>
    <t>円</t>
    <rPh sb="0" eb="1">
      <t>エン</t>
    </rPh>
    <phoneticPr fontId="5"/>
  </si>
  <si>
    <t>Ｉ</t>
    <phoneticPr fontId="5"/>
  </si>
  <si>
    <t>Ｈ</t>
    <phoneticPr fontId="5"/>
  </si>
  <si>
    <t>Ｇ</t>
    <phoneticPr fontId="5"/>
  </si>
  <si>
    <t>Ｆ</t>
    <phoneticPr fontId="5"/>
  </si>
  <si>
    <t>Ｅ</t>
    <phoneticPr fontId="5"/>
  </si>
  <si>
    <t>Ｄ</t>
    <phoneticPr fontId="5"/>
  </si>
  <si>
    <t>Ｃ</t>
    <phoneticPr fontId="5"/>
  </si>
  <si>
    <t>Ｂ</t>
    <phoneticPr fontId="5"/>
  </si>
  <si>
    <t>１人当たりの補助限度額</t>
    <rPh sb="1" eb="2">
      <t>ニン</t>
    </rPh>
    <rPh sb="2" eb="3">
      <t>ア</t>
    </rPh>
    <rPh sb="6" eb="8">
      <t>ホジョ</t>
    </rPh>
    <rPh sb="8" eb="10">
      <t>ゲンド</t>
    </rPh>
    <rPh sb="10" eb="11">
      <t>ガク</t>
    </rPh>
    <phoneticPr fontId="5"/>
  </si>
  <si>
    <t>算定額
（Ｅ×Ｆ）</t>
    <phoneticPr fontId="5"/>
  </si>
  <si>
    <t>補助率
１/２</t>
    <rPh sb="0" eb="2">
      <t>ホジョ</t>
    </rPh>
    <rPh sb="2" eb="3">
      <t>リツ</t>
    </rPh>
    <phoneticPr fontId="5"/>
  </si>
  <si>
    <t>対象経費
実支出額
（Ｃ－Ｄ)</t>
    <phoneticPr fontId="5"/>
  </si>
  <si>
    <t>補塡される額</t>
    <rPh sb="0" eb="1">
      <t>ホ</t>
    </rPh>
    <rPh sb="1" eb="2">
      <t>フサガル</t>
    </rPh>
    <phoneticPr fontId="5"/>
  </si>
  <si>
    <t>研修受講費用</t>
    <phoneticPr fontId="5"/>
  </si>
  <si>
    <t>職員氏名</t>
    <phoneticPr fontId="5"/>
  </si>
  <si>
    <t>連絡先</t>
    <rPh sb="0" eb="3">
      <t>レンラクサキ</t>
    </rPh>
    <phoneticPr fontId="5"/>
  </si>
  <si>
    <t>氏名</t>
    <rPh sb="0" eb="2">
      <t>シメイ</t>
    </rPh>
    <phoneticPr fontId="5"/>
  </si>
  <si>
    <t>職名</t>
    <rPh sb="0" eb="2">
      <t>ショクメイ</t>
    </rPh>
    <phoneticPr fontId="5"/>
  </si>
  <si>
    <t>所属</t>
    <rPh sb="0" eb="2">
      <t>ショゾク</t>
    </rPh>
    <phoneticPr fontId="5"/>
  </si>
  <si>
    <t>申請事務担当者</t>
    <rPh sb="0" eb="2">
      <t>シンセイ</t>
    </rPh>
    <rPh sb="2" eb="4">
      <t>ジム</t>
    </rPh>
    <rPh sb="4" eb="7">
      <t>タントウシャ</t>
    </rPh>
    <phoneticPr fontId="5"/>
  </si>
  <si>
    <t>　　　４　Ｉ欄は、Ｇ欄及びＨ欄を比較して最も少ない額を記入してください。</t>
    <phoneticPr fontId="5"/>
  </si>
  <si>
    <t>　　　３　Ｇ欄は、Ｅ欄の額に１／２を乗じて得た額（1,000円未満切捨て）を記入してください。</t>
    <phoneticPr fontId="5"/>
  </si>
  <si>
    <t>　　　２　Ｄ欄は、国、県及び他の機関からの補助を受けた額を記入してください。（※未入金の場合も予定額を記入）</t>
    <phoneticPr fontId="5"/>
  </si>
  <si>
    <t>主任</t>
    <rPh sb="0" eb="2">
      <t>シュニン</t>
    </rPh>
    <phoneticPr fontId="5"/>
  </si>
  <si>
    <t>総務課</t>
    <rPh sb="0" eb="3">
      <t>ソウムカ</t>
    </rPh>
    <phoneticPr fontId="5"/>
  </si>
  <si>
    <t>介護支援専門員専門研修課程Ⅱ</t>
  </si>
  <si>
    <t>介護支援専門員専門研修課程Ⅰ</t>
  </si>
  <si>
    <t>介護支援専門員再研修</t>
  </si>
  <si>
    <t>介護支援専門員更新研修</t>
  </si>
  <si>
    <t>介護支援専門員実務研修</t>
  </si>
  <si>
    <t>認知症介護実践リーダー研修</t>
    <rPh sb="0" eb="3">
      <t>ニンチショウ</t>
    </rPh>
    <rPh sb="3" eb="5">
      <t>カイゴ</t>
    </rPh>
    <rPh sb="5" eb="7">
      <t>ジッセン</t>
    </rPh>
    <rPh sb="11" eb="13">
      <t>ケンシュウ</t>
    </rPh>
    <phoneticPr fontId="5"/>
  </si>
  <si>
    <t>認知症介護実践者研修</t>
    <rPh sb="0" eb="3">
      <t>ニンチショウ</t>
    </rPh>
    <rPh sb="3" eb="5">
      <t>カイゴ</t>
    </rPh>
    <rPh sb="5" eb="8">
      <t>ジッセンシャ</t>
    </rPh>
    <rPh sb="8" eb="10">
      <t>ケンシュウ</t>
    </rPh>
    <phoneticPr fontId="5"/>
  </si>
  <si>
    <t>介護職員喀痰吸引等研修</t>
    <rPh sb="0" eb="2">
      <t>カイゴ</t>
    </rPh>
    <rPh sb="2" eb="4">
      <t>ショクイン</t>
    </rPh>
    <rPh sb="4" eb="6">
      <t>カクタン</t>
    </rPh>
    <rPh sb="6" eb="8">
      <t>キュウイン</t>
    </rPh>
    <rPh sb="8" eb="9">
      <t>トウ</t>
    </rPh>
    <rPh sb="9" eb="11">
      <t>ケンシュウ</t>
    </rPh>
    <phoneticPr fontId="5"/>
  </si>
  <si>
    <t>介護職員実務者研修</t>
    <rPh sb="0" eb="2">
      <t>カイゴ</t>
    </rPh>
    <rPh sb="2" eb="4">
      <t>ショクイン</t>
    </rPh>
    <rPh sb="4" eb="7">
      <t>ジツムシャ</t>
    </rPh>
    <rPh sb="7" eb="9">
      <t>ケンシュウ</t>
    </rPh>
    <phoneticPr fontId="5"/>
  </si>
  <si>
    <t>介護職員初任者研修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5"/>
  </si>
  <si>
    <t>補助上限額</t>
    <rPh sb="0" eb="2">
      <t>ホジョ</t>
    </rPh>
    <rPh sb="2" eb="4">
      <t>ジョウゲン</t>
    </rPh>
    <rPh sb="4" eb="5">
      <t>ガク</t>
    </rPh>
    <phoneticPr fontId="5"/>
  </si>
  <si>
    <t>対象研修等</t>
    <rPh sb="0" eb="2">
      <t>タイショウ</t>
    </rPh>
    <rPh sb="2" eb="4">
      <t>ケンシュウ</t>
    </rPh>
    <rPh sb="4" eb="5">
      <t>トウ</t>
    </rPh>
    <phoneticPr fontId="5"/>
  </si>
  <si>
    <t>円</t>
    <rPh sb="0" eb="1">
      <t>エン</t>
    </rPh>
    <phoneticPr fontId="1"/>
  </si>
  <si>
    <t>補助対象事業</t>
    <rPh sb="0" eb="4">
      <t>ホジョタイショウ</t>
    </rPh>
    <rPh sb="4" eb="6">
      <t>ジギョウ</t>
    </rPh>
    <phoneticPr fontId="5"/>
  </si>
  <si>
    <t>事業所名</t>
    <rPh sb="0" eb="4">
      <t>ジギョウショメイ</t>
    </rPh>
    <phoneticPr fontId="5"/>
  </si>
  <si>
    <r>
      <t xml:space="preserve">（上段）受講開始年月日
</t>
    </r>
    <r>
      <rPr>
        <sz val="8"/>
        <color indexed="8"/>
        <rFont val="ＭＳ 明朝"/>
        <family val="1"/>
        <charset val="128"/>
      </rPr>
      <t>（下段）補助対象事業の修了日または合格発表の日</t>
    </r>
    <rPh sb="1" eb="3">
      <t>ジョウダン</t>
    </rPh>
    <rPh sb="4" eb="6">
      <t>ジュコウ</t>
    </rPh>
    <rPh sb="6" eb="8">
      <t>カイシ</t>
    </rPh>
    <rPh sb="13" eb="15">
      <t>ゲダン</t>
    </rPh>
    <rPh sb="16" eb="18">
      <t>ホジョ</t>
    </rPh>
    <rPh sb="18" eb="20">
      <t>タイショウ</t>
    </rPh>
    <rPh sb="20" eb="22">
      <t>ジギョウ</t>
    </rPh>
    <rPh sb="23" eb="26">
      <t>シュウリョウビ</t>
    </rPh>
    <rPh sb="29" eb="31">
      <t>ゴウカク</t>
    </rPh>
    <rPh sb="31" eb="33">
      <t>ハッピョウ</t>
    </rPh>
    <rPh sb="34" eb="35">
      <t>ヒ</t>
    </rPh>
    <phoneticPr fontId="5"/>
  </si>
  <si>
    <t>申請額（補助金額）
（ＧとＨを比較して少ない額）</t>
    <rPh sb="0" eb="2">
      <t>シンセイ</t>
    </rPh>
    <rPh sb="2" eb="3">
      <t>ガク</t>
    </rPh>
    <rPh sb="4" eb="8">
      <t>ホジョキンガク</t>
    </rPh>
    <phoneticPr fontId="5"/>
  </si>
  <si>
    <t>１　補助事業の交付申請額（実績額）</t>
    <rPh sb="7" eb="9">
      <t>コウフ</t>
    </rPh>
    <rPh sb="9" eb="12">
      <t>シンセイガク</t>
    </rPh>
    <phoneticPr fontId="1"/>
  </si>
  <si>
    <t>株式会社　〇〇サービス</t>
    <rPh sb="0" eb="4">
      <t>カブシキガイシャ</t>
    </rPh>
    <phoneticPr fontId="1"/>
  </si>
  <si>
    <t>代表者の職氏名：</t>
    <phoneticPr fontId="1"/>
  </si>
  <si>
    <t>Ａ</t>
    <phoneticPr fontId="1"/>
  </si>
  <si>
    <t>通知書送付先住所</t>
    <rPh sb="0" eb="3">
      <t>ツウチショ</t>
    </rPh>
    <rPh sb="3" eb="5">
      <t>ソウフ</t>
    </rPh>
    <rPh sb="5" eb="6">
      <t>サキ</t>
    </rPh>
    <rPh sb="6" eb="8">
      <t>ジュウショ</t>
    </rPh>
    <phoneticPr fontId="1"/>
  </si>
  <si>
    <t>○○care＠××.△△.jp</t>
    <phoneticPr fontId="5"/>
  </si>
  <si>
    <t>所要額内訳書のとおり</t>
    <rPh sb="0" eb="6">
      <t>ショヨウガクウチワケショ</t>
    </rPh>
    <phoneticPr fontId="1"/>
  </si>
  <si>
    <t>主任介護支援専門員研修</t>
    <phoneticPr fontId="1"/>
  </si>
  <si>
    <t>主任介護支援専門員更新研修</t>
    <phoneticPr fontId="1"/>
  </si>
  <si>
    <t>E-Mail</t>
  </si>
  <si>
    <t>○○介護サービス□□</t>
    <rPh sb="2" eb="4">
      <t>カイゴ</t>
    </rPh>
    <phoneticPr fontId="1"/>
  </si>
  <si>
    <t>○○介護サービス▲▲</t>
    <rPh sb="2" eb="4">
      <t>カイゴ</t>
    </rPh>
    <phoneticPr fontId="1"/>
  </si>
  <si>
    <t>様式第１号（第５条関係）</t>
    <rPh sb="0" eb="2">
      <t>ヨウシキ</t>
    </rPh>
    <phoneticPr fontId="1"/>
  </si>
  <si>
    <t>五泉市長　　　　　様</t>
    <rPh sb="0" eb="2">
      <t>ゴセン</t>
    </rPh>
    <phoneticPr fontId="1"/>
  </si>
  <si>
    <t>五泉市介護人材確保支援事業補助金交付申請書兼実績報告書</t>
    <phoneticPr fontId="1"/>
  </si>
  <si>
    <t>　五泉市介護人材確保支援事業補助金の交付を受けたいので、五泉市介護人材確保支援事業補助金要綱第５条の規定により、関係書類を添えて申請します。</t>
    <rPh sb="44" eb="46">
      <t>ヨウコウ</t>
    </rPh>
    <phoneticPr fontId="1"/>
  </si>
  <si>
    <t>様式第１号（第５条関係）</t>
    <rPh sb="2" eb="3">
      <t>ダイ</t>
    </rPh>
    <rPh sb="4" eb="5">
      <t>ゴウ</t>
    </rPh>
    <phoneticPr fontId="1"/>
  </si>
  <si>
    <t>五泉市太田1094番地1</t>
    <rPh sb="0" eb="5">
      <t>ゴセンシオオタ</t>
    </rPh>
    <phoneticPr fontId="1"/>
  </si>
  <si>
    <t>　五泉市介護人材確保支援事業補助金の交付を受けたいので、五泉市介護人材確保支援事業補助金交付要綱第５条の規定により、関係書類を添えて申請します。</t>
    <phoneticPr fontId="1"/>
  </si>
  <si>
    <t>村松　一郎</t>
    <rPh sb="0" eb="2">
      <t>ムラマツ</t>
    </rPh>
    <rPh sb="3" eb="5">
      <t>イチロウ</t>
    </rPh>
    <phoneticPr fontId="5"/>
  </si>
  <si>
    <t>〒〇〇〇-〇〇〇〇　五泉市太田1094番地1</t>
    <rPh sb="10" eb="12">
      <t>ゴセン</t>
    </rPh>
    <rPh sb="12" eb="13">
      <t>シ</t>
    </rPh>
    <rPh sb="13" eb="15">
      <t>オオタ</t>
    </rPh>
    <rPh sb="19" eb="21">
      <t>バンチ</t>
    </rPh>
    <phoneticPr fontId="1"/>
  </si>
  <si>
    <t>○○○○-○○○-○○○○</t>
    <phoneticPr fontId="5"/>
  </si>
  <si>
    <t>○○　○○</t>
    <phoneticPr fontId="5"/>
  </si>
  <si>
    <t>●●　●●</t>
    <phoneticPr fontId="5"/>
  </si>
  <si>
    <t>△△　△△</t>
    <phoneticPr fontId="5"/>
  </si>
  <si>
    <t>▲▲　▲▲</t>
    <phoneticPr fontId="5"/>
  </si>
  <si>
    <t>□□　□□</t>
    <phoneticPr fontId="1"/>
  </si>
  <si>
    <t>■■　■■</t>
    <phoneticPr fontId="1"/>
  </si>
  <si>
    <t>五泉市介護人材確保支援事業補助金　所要額内訳書</t>
    <rPh sb="0" eb="1">
      <t>シ</t>
    </rPh>
    <rPh sb="1" eb="3">
      <t>カイゴ</t>
    </rPh>
    <rPh sb="3" eb="5">
      <t>ジンザイ</t>
    </rPh>
    <rPh sb="5" eb="7">
      <t>カクホ</t>
    </rPh>
    <rPh sb="7" eb="9">
      <t>シエン</t>
    </rPh>
    <rPh sb="9" eb="11">
      <t>ジギョウ</t>
    </rPh>
    <rPh sb="11" eb="14">
      <t>ホジョキン</t>
    </rPh>
    <rPh sb="15" eb="17">
      <t>ショヨウ</t>
    </rPh>
    <rPh sb="17" eb="18">
      <t>ガク</t>
    </rPh>
    <rPh sb="18" eb="21">
      <t>ウチワケショ</t>
    </rPh>
    <phoneticPr fontId="5"/>
  </si>
  <si>
    <t>別紙１</t>
    <rPh sb="0" eb="2">
      <t>ベッシ</t>
    </rPh>
    <phoneticPr fontId="1"/>
  </si>
  <si>
    <t>（4）対象職員の市内事業所での所属を確認できる書類（労働契約書の写し　等）</t>
    <phoneticPr fontId="1"/>
  </si>
  <si>
    <t>（1）所要額内訳書（別紙1）</t>
    <rPh sb="10" eb="12">
      <t>ベッシ</t>
    </rPh>
    <phoneticPr fontId="1"/>
  </si>
  <si>
    <t>（3）補助対象経費の支出を証する書類（写し）</t>
    <phoneticPr fontId="1"/>
  </si>
  <si>
    <t>（5）誓約書（別紙2）</t>
    <rPh sb="3" eb="6">
      <t>セイヤクショ</t>
    </rPh>
    <rPh sb="7" eb="9">
      <t>ベッシ</t>
    </rPh>
    <phoneticPr fontId="1"/>
  </si>
  <si>
    <r>
      <t xml:space="preserve">（上段）受講開始年月日
</t>
    </r>
    <r>
      <rPr>
        <sz val="8"/>
        <color indexed="8"/>
        <rFont val="ＭＳ 明朝"/>
        <family val="1"/>
        <charset val="128"/>
      </rPr>
      <t>（下段）補助対象事業の修了日</t>
    </r>
    <rPh sb="1" eb="3">
      <t>ジョウダン</t>
    </rPh>
    <rPh sb="4" eb="6">
      <t>ジュコウ</t>
    </rPh>
    <rPh sb="6" eb="8">
      <t>カイシ</t>
    </rPh>
    <rPh sb="13" eb="15">
      <t>ゲダン</t>
    </rPh>
    <rPh sb="16" eb="18">
      <t>ホジョ</t>
    </rPh>
    <rPh sb="18" eb="20">
      <t>タイショウ</t>
    </rPh>
    <rPh sb="20" eb="22">
      <t>ジギョウ</t>
    </rPh>
    <rPh sb="23" eb="26">
      <t>シュウリョウビ</t>
    </rPh>
    <phoneticPr fontId="5"/>
  </si>
  <si>
    <t>（注）１　申請期限は、この表の「補助対象事業の修了日」の日付により異なります。</t>
    <rPh sb="5" eb="7">
      <t>シンセイ</t>
    </rPh>
    <rPh sb="7" eb="9">
      <t>キゲン</t>
    </rPh>
    <rPh sb="13" eb="14">
      <t>ヒョウ</t>
    </rPh>
    <rPh sb="16" eb="18">
      <t>ホジョ</t>
    </rPh>
    <rPh sb="18" eb="20">
      <t>タイショウ</t>
    </rPh>
    <rPh sb="20" eb="22">
      <t>ジギョウ</t>
    </rPh>
    <rPh sb="23" eb="25">
      <t>シュウリョウ</t>
    </rPh>
    <rPh sb="25" eb="26">
      <t>ビ</t>
    </rPh>
    <rPh sb="28" eb="30">
      <t>ヒヅケ</t>
    </rPh>
    <rPh sb="33" eb="34">
      <t>コト</t>
    </rPh>
    <phoneticPr fontId="5"/>
  </si>
  <si>
    <t>住　所：</t>
  </si>
  <si>
    <t>法人名：</t>
  </si>
  <si>
    <t>法人名</t>
    <rPh sb="0" eb="2">
      <t>ホウジン</t>
    </rPh>
    <rPh sb="2" eb="3">
      <t>メイ</t>
    </rPh>
    <phoneticPr fontId="5"/>
  </si>
  <si>
    <t>（2）補助対象事業の修了を証する書類（写し）</t>
    <phoneticPr fontId="1"/>
  </si>
  <si>
    <t>代表取締役　五泉太郎　　　</t>
    <rPh sb="0" eb="4">
      <t>ダイヒョウトリシマリ</t>
    </rPh>
    <rPh sb="4" eb="5">
      <t>ヤク</t>
    </rPh>
    <rPh sb="6" eb="8">
      <t>ゴセン</t>
    </rPh>
    <rPh sb="8" eb="10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</si>
</sst>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0" xfId="1" applyFont="1" applyFill="1" applyAlignment="1">
      <alignment vertical="center"/>
    </xf>
    <xf numFmtId="0" fontId="8" fillId="3" borderId="10" xfId="1" applyFont="1" applyFill="1" applyBorder="1" applyAlignment="1">
      <alignment vertical="center"/>
    </xf>
    <xf numFmtId="0" fontId="3" fillId="0" borderId="0" xfId="1" applyFont="1" applyAlignment="1" applyProtection="1">
      <alignment vertical="center"/>
    </xf>
    <xf numFmtId="0" fontId="3" fillId="0" borderId="1" xfId="1" applyFont="1" applyBorder="1" applyAlignment="1" applyProtection="1">
      <alignment vertical="center"/>
    </xf>
    <xf numFmtId="0" fontId="3" fillId="0" borderId="1" xfId="1" applyFont="1" applyFill="1" applyBorder="1" applyAlignment="1" applyProtection="1">
      <alignment vertical="center"/>
    </xf>
    <xf numFmtId="0" fontId="4" fillId="0" borderId="1" xfId="1" applyFont="1" applyFill="1" applyBorder="1" applyAlignment="1" applyProtection="1">
      <alignment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>
      <alignment vertical="center"/>
    </xf>
    <xf numFmtId="0" fontId="7" fillId="3" borderId="0" xfId="1" applyFont="1" applyFill="1" applyAlignment="1">
      <alignment vertical="center"/>
    </xf>
    <xf numFmtId="0" fontId="7" fillId="5" borderId="10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177" fontId="7" fillId="0" borderId="0" xfId="1" applyNumberFormat="1" applyFont="1" applyBorder="1" applyAlignment="1">
      <alignment vertical="center"/>
    </xf>
    <xf numFmtId="38" fontId="2" fillId="0" borderId="0" xfId="2" applyFont="1" applyFill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19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2" borderId="1" xfId="1" applyFont="1" applyFill="1" applyBorder="1" applyAlignment="1" applyProtection="1">
      <alignment horizontal="center" vertical="center"/>
      <protection locked="0"/>
    </xf>
    <xf numFmtId="176" fontId="14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20" fillId="3" borderId="0" xfId="1" applyFont="1" applyFill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right" vertical="center"/>
    </xf>
    <xf numFmtId="0" fontId="7" fillId="5" borderId="6" xfId="1" applyFont="1" applyFill="1" applyBorder="1" applyAlignment="1">
      <alignment horizontal="right" vertical="center"/>
    </xf>
    <xf numFmtId="0" fontId="18" fillId="5" borderId="1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center" vertical="center" wrapText="1"/>
    </xf>
    <xf numFmtId="177" fontId="7" fillId="5" borderId="1" xfId="1" applyNumberFormat="1" applyFont="1" applyFill="1" applyBorder="1" applyAlignment="1">
      <alignment vertical="center"/>
    </xf>
    <xf numFmtId="177" fontId="7" fillId="5" borderId="11" xfId="1" applyNumberFormat="1" applyFont="1" applyFill="1" applyBorder="1" applyAlignment="1">
      <alignment vertical="center"/>
    </xf>
    <xf numFmtId="176" fontId="14" fillId="2" borderId="6" xfId="1" applyNumberFormat="1" applyFont="1" applyFill="1" applyBorder="1" applyAlignment="1" applyProtection="1">
      <alignment horizontal="center" vertical="center" shrinkToFit="1"/>
      <protection locked="0"/>
    </xf>
    <xf numFmtId="176" fontId="14" fillId="2" borderId="7" xfId="1" applyNumberFormat="1" applyFont="1" applyFill="1" applyBorder="1" applyAlignment="1" applyProtection="1">
      <alignment horizontal="center" vertical="center" shrinkToFit="1"/>
      <protection locked="0"/>
    </xf>
    <xf numFmtId="176" fontId="22" fillId="2" borderId="9" xfId="1" applyNumberFormat="1" applyFont="1" applyFill="1" applyBorder="1" applyAlignment="1" applyProtection="1">
      <alignment horizontal="center" vertical="center" shrinkToFit="1"/>
      <protection locked="0"/>
    </xf>
    <xf numFmtId="176" fontId="22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0" xfId="0" applyNumberFormat="1" applyFont="1" applyFill="1" applyAlignment="1">
      <alignment horizontal="distributed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2" fillId="2" borderId="0" xfId="0" applyNumberFormat="1" applyFont="1" applyFill="1" applyAlignment="1">
      <alignment horizontal="left" vertical="center"/>
    </xf>
    <xf numFmtId="0" fontId="7" fillId="5" borderId="1" xfId="1" applyFont="1" applyFill="1" applyBorder="1" applyAlignment="1">
      <alignment horizontal="center" vertical="center"/>
    </xf>
    <xf numFmtId="177" fontId="14" fillId="4" borderId="3" xfId="1" applyNumberFormat="1" applyFont="1" applyFill="1" applyBorder="1" applyAlignment="1">
      <alignment horizontal="right" vertical="center" shrinkToFit="1"/>
    </xf>
    <xf numFmtId="177" fontId="14" fillId="4" borderId="6" xfId="1" applyNumberFormat="1" applyFont="1" applyFill="1" applyBorder="1" applyAlignment="1">
      <alignment horizontal="right" vertical="center" shrinkToFit="1"/>
    </xf>
    <xf numFmtId="0" fontId="14" fillId="4" borderId="3" xfId="1" applyFont="1" applyFill="1" applyBorder="1" applyAlignment="1">
      <alignment horizontal="center" vertical="center" shrinkToFit="1"/>
    </xf>
    <xf numFmtId="0" fontId="14" fillId="4" borderId="6" xfId="1" applyFont="1" applyFill="1" applyBorder="1" applyAlignment="1">
      <alignment horizontal="center" vertical="center" shrinkToFit="1"/>
    </xf>
    <xf numFmtId="177" fontId="14" fillId="4" borderId="3" xfId="1" applyNumberFormat="1" applyFont="1" applyFill="1" applyBorder="1" applyAlignment="1">
      <alignment vertical="center" shrinkToFit="1"/>
    </xf>
    <xf numFmtId="177" fontId="14" fillId="4" borderId="6" xfId="1" applyNumberFormat="1" applyFont="1" applyFill="1" applyBorder="1" applyAlignment="1">
      <alignment vertical="center" shrinkToFit="1"/>
    </xf>
    <xf numFmtId="0" fontId="14" fillId="2" borderId="3" xfId="1" applyFont="1" applyFill="1" applyBorder="1" applyAlignment="1" applyProtection="1">
      <alignment horizontal="left" vertical="center" wrapText="1" shrinkToFit="1"/>
      <protection locked="0"/>
    </xf>
    <xf numFmtId="0" fontId="14" fillId="2" borderId="6" xfId="1" applyFont="1" applyFill="1" applyBorder="1" applyAlignment="1" applyProtection="1">
      <alignment horizontal="left" vertical="center" wrapText="1" shrinkToFit="1"/>
      <protection locked="0"/>
    </xf>
    <xf numFmtId="0" fontId="14" fillId="2" borderId="3" xfId="1" applyFont="1" applyFill="1" applyBorder="1" applyAlignment="1" applyProtection="1">
      <alignment horizontal="left" vertical="center" shrinkToFit="1"/>
      <protection locked="0"/>
    </xf>
    <xf numFmtId="0" fontId="14" fillId="2" borderId="6" xfId="1" applyFont="1" applyFill="1" applyBorder="1" applyAlignment="1" applyProtection="1">
      <alignment horizontal="left" vertical="center" shrinkToFit="1"/>
      <protection locked="0"/>
    </xf>
    <xf numFmtId="177" fontId="14" fillId="2" borderId="3" xfId="1" applyNumberFormat="1" applyFont="1" applyFill="1" applyBorder="1" applyAlignment="1" applyProtection="1">
      <alignment horizontal="right" vertical="center" shrinkToFit="1"/>
      <protection locked="0"/>
    </xf>
    <xf numFmtId="177" fontId="14" fillId="2" borderId="6" xfId="1" applyNumberFormat="1" applyFont="1" applyFill="1" applyBorder="1" applyAlignment="1" applyProtection="1">
      <alignment horizontal="right" vertical="center" shrinkToFit="1"/>
      <protection locked="0"/>
    </xf>
    <xf numFmtId="0" fontId="18" fillId="3" borderId="1" xfId="1" applyFont="1" applyFill="1" applyBorder="1" applyAlignment="1" applyProtection="1">
      <alignment horizontal="left" vertical="center"/>
      <protection locked="0"/>
    </xf>
    <xf numFmtId="0" fontId="7" fillId="5" borderId="3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 applyProtection="1">
      <alignment horizontal="center" vertical="center"/>
      <protection locked="0"/>
    </xf>
    <xf numFmtId="0" fontId="18" fillId="2" borderId="5" xfId="1" applyFont="1" applyFill="1" applyBorder="1" applyAlignment="1" applyProtection="1">
      <alignment horizontal="center" vertical="center"/>
      <protection locked="0"/>
    </xf>
    <xf numFmtId="0" fontId="18" fillId="2" borderId="2" xfId="1" applyFont="1" applyFill="1" applyBorder="1" applyAlignment="1" applyProtection="1">
      <alignment horizontal="center" vertical="center"/>
      <protection locked="0"/>
    </xf>
    <xf numFmtId="0" fontId="18" fillId="2" borderId="4" xfId="1" applyFont="1" applyFill="1" applyBorder="1" applyAlignment="1" applyProtection="1">
      <alignment vertical="center"/>
      <protection locked="0"/>
    </xf>
    <xf numFmtId="0" fontId="18" fillId="2" borderId="2" xfId="1" applyFont="1" applyFill="1" applyBorder="1" applyAlignment="1" applyProtection="1">
      <alignment vertical="center"/>
      <protection locked="0"/>
    </xf>
    <xf numFmtId="0" fontId="18" fillId="2" borderId="5" xfId="1" applyFont="1" applyFill="1" applyBorder="1" applyAlignment="1" applyProtection="1">
      <alignment vertical="center"/>
      <protection locked="0"/>
    </xf>
    <xf numFmtId="0" fontId="18" fillId="5" borderId="1" xfId="1" applyFont="1" applyFill="1" applyBorder="1" applyAlignment="1">
      <alignment horizontal="center" vertical="center"/>
    </xf>
    <xf numFmtId="0" fontId="18" fillId="2" borderId="1" xfId="1" applyFont="1" applyFill="1" applyBorder="1" applyAlignment="1" applyProtection="1">
      <alignment horizontal="left" vertical="center"/>
      <protection locked="0"/>
    </xf>
    <xf numFmtId="176" fontId="21" fillId="2" borderId="0" xfId="0" applyNumberFormat="1" applyFont="1" applyFill="1" applyAlignment="1">
      <alignment horizontal="distributed" vertical="center"/>
    </xf>
    <xf numFmtId="177" fontId="22" fillId="2" borderId="3" xfId="1" applyNumberFormat="1" applyFont="1" applyFill="1" applyBorder="1" applyAlignment="1" applyProtection="1">
      <alignment horizontal="right" vertical="center" shrinkToFit="1"/>
      <protection locked="0"/>
    </xf>
    <xf numFmtId="177" fontId="22" fillId="2" borderId="6" xfId="1" applyNumberFormat="1" applyFont="1" applyFill="1" applyBorder="1" applyAlignment="1" applyProtection="1">
      <alignment horizontal="right" vertical="center" shrinkToFit="1"/>
      <protection locked="0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ECFF"/>
      <color rgb="FFFFFFE6"/>
      <color rgb="FFFFFFDD"/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457201</xdr:colOff>
      <xdr:row>0</xdr:row>
      <xdr:rowOff>76200</xdr:rowOff>
    </xdr:from>
    <xdr:to>
      <xdr:col>5</xdr:col>
      <xdr:colOff>25401</xdr:colOff>
      <xdr:row>2</xdr:row>
      <xdr:rowOff>160867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252134" y="76200"/>
          <a:ext cx="1634067" cy="6434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/>
            <a:t>記入例</a:t>
          </a:r>
        </a:p>
      </xdr:txBody>
    </xdr:sp>
    <xdr:clientData/>
  </xdr:twoCellAnchor>
  <xdr:twoCellAnchor>
    <xdr:from>
      <xdr:col>0</xdr:col>
      <xdr:colOff>118532</xdr:colOff>
      <xdr:row>4</xdr:row>
      <xdr:rowOff>558800</xdr:rowOff>
    </xdr:from>
    <xdr:to>
      <xdr:col>3</xdr:col>
      <xdr:colOff>905933</xdr:colOff>
      <xdr:row>7</xdr:row>
      <xdr:rowOff>313267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8532" y="1676400"/>
          <a:ext cx="2582334" cy="889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水色のセルを入力してください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264795</xdr:colOff>
      <xdr:row>2</xdr:row>
      <xdr:rowOff>0</xdr:rowOff>
    </xdr:from>
    <xdr:to>
      <xdr:col>10</xdr:col>
      <xdr:colOff>1098762</xdr:colOff>
      <xdr:row>5</xdr:row>
      <xdr:rowOff>70062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551670" y="561975"/>
          <a:ext cx="1719792" cy="641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/>
            <a:t>記入例</a:t>
          </a:r>
        </a:p>
      </xdr:txBody>
    </xdr:sp>
    <xdr:clientData/>
  </xdr:twoCellAnchor>
  <xdr:twoCellAnchor>
    <xdr:from>
      <xdr:col>0</xdr:col>
      <xdr:colOff>19050</xdr:colOff>
      <xdr:row>23</xdr:row>
      <xdr:rowOff>87631</xdr:rowOff>
    </xdr:from>
    <xdr:to>
      <xdr:col>3</xdr:col>
      <xdr:colOff>1017270</xdr:colOff>
      <xdr:row>26</xdr:row>
      <xdr:rowOff>95251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9050" y="4945381"/>
          <a:ext cx="4474845" cy="493395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水色のセルを入力してください</a:t>
          </a:r>
        </a:p>
      </xdr:txBody>
    </xdr:sp>
    <xdr:clientData/>
  </xdr:twoCellAnchor>
  <xdr:twoCellAnchor>
    <xdr:from>
      <xdr:col>6</xdr:col>
      <xdr:colOff>434340</xdr:colOff>
      <xdr:row>24</xdr:row>
      <xdr:rowOff>53341</xdr:rowOff>
    </xdr:from>
    <xdr:to>
      <xdr:col>10</xdr:col>
      <xdr:colOff>967740</xdr:colOff>
      <xdr:row>27</xdr:row>
      <xdr:rowOff>30481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530340" y="5151121"/>
          <a:ext cx="3596640" cy="480060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白いセルは自動で入力されます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38"/>
  <sheetViews>
    <sheetView view="pageBreakPreview" zoomScale="90" zoomScaleNormal="100" zoomScaleSheetLayoutView="90" workbookViewId="0">
      <selection activeCell="K11" sqref="K11"/>
    </sheetView>
  </sheetViews>
  <sheetFormatPr defaultColWidth="9" defaultRowHeight="13.5"/>
  <cols>
    <col min="1" max="1" width="2.625" style="1" customWidth="1"/>
    <col min="2" max="3" width="11.625" style="1" customWidth="1"/>
    <col min="4" max="4" width="15.25" style="1" customWidth="1"/>
    <col min="5" max="5" width="14.875" style="1" customWidth="1"/>
    <col min="6" max="6" width="6.875" style="1" customWidth="1"/>
    <col min="7" max="7" width="11.125" style="1" customWidth="1"/>
    <col min="8" max="8" width="6.25" style="1" customWidth="1"/>
    <col min="9" max="9" width="6.875" style="1" customWidth="1"/>
    <col min="10" max="10" width="5" style="1" customWidth="1"/>
    <col min="11" max="16384" width="9" style="1"/>
  </cols>
  <sheetData>
    <row r="1" spans="1:22" ht="22.5" customHeight="1">
      <c r="A1" s="1" t="s">
        <v>67</v>
      </c>
      <c r="K1" s="29"/>
      <c r="L1" s="35"/>
      <c r="M1" s="29"/>
      <c r="N1" s="40"/>
      <c r="O1" s="29"/>
      <c r="P1" s="29"/>
      <c r="Q1" s="29"/>
      <c r="R1" s="29"/>
      <c r="S1" s="29"/>
      <c r="T1" s="29"/>
      <c r="U1" s="29"/>
      <c r="V1" s="29"/>
    </row>
    <row r="2" spans="1:22" ht="22.5" customHeight="1">
      <c r="G2" s="63"/>
      <c r="H2" s="63"/>
      <c r="I2" s="63"/>
      <c r="L2" s="36"/>
      <c r="M2" s="29"/>
      <c r="O2" s="29"/>
      <c r="P2" s="29"/>
      <c r="Q2" s="29"/>
      <c r="R2" s="29"/>
      <c r="S2" s="29"/>
      <c r="T2" s="29"/>
      <c r="U2" s="29"/>
      <c r="V2" s="29"/>
    </row>
    <row r="3" spans="1:22" ht="22.5" customHeight="1">
      <c r="A3" s="1" t="s">
        <v>68</v>
      </c>
      <c r="K3" s="29"/>
      <c r="M3" s="29"/>
      <c r="N3" s="31"/>
      <c r="O3" s="29"/>
      <c r="P3" s="29"/>
      <c r="Q3" s="29"/>
      <c r="R3" s="29"/>
      <c r="S3" s="29"/>
      <c r="T3" s="29"/>
      <c r="U3" s="29"/>
      <c r="V3" s="29"/>
    </row>
    <row r="4" spans="1:22" ht="22.5" customHeight="1">
      <c r="K4" s="29"/>
      <c r="L4" s="36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45" customHeight="1">
      <c r="D5" s="2" t="s">
        <v>9</v>
      </c>
      <c r="E5" s="26" t="s">
        <v>91</v>
      </c>
      <c r="F5" s="65"/>
      <c r="G5" s="65"/>
      <c r="H5" s="65"/>
      <c r="I5" s="65"/>
      <c r="K5" s="29"/>
      <c r="L5" s="36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22.5" customHeight="1">
      <c r="E6" s="26" t="s">
        <v>92</v>
      </c>
      <c r="F6" s="64"/>
      <c r="G6" s="64"/>
      <c r="H6" s="64"/>
      <c r="I6" s="64"/>
      <c r="K6" s="29"/>
      <c r="L6" s="40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ht="22.5" customHeight="1">
      <c r="E7" s="27" t="s">
        <v>57</v>
      </c>
      <c r="F7" s="64"/>
      <c r="G7" s="64"/>
      <c r="H7" s="64"/>
      <c r="I7" s="64"/>
      <c r="K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ht="34.15" customHeight="1">
      <c r="K8" s="36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ht="22.5" customHeight="1">
      <c r="A9" s="66" t="s">
        <v>69</v>
      </c>
      <c r="B9" s="66"/>
      <c r="C9" s="66"/>
      <c r="D9" s="66"/>
      <c r="E9" s="66"/>
      <c r="F9" s="66"/>
      <c r="G9" s="66"/>
      <c r="H9" s="66"/>
      <c r="I9" s="66"/>
      <c r="J9" s="3"/>
      <c r="K9" s="36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12.6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30"/>
      <c r="L10" s="36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ht="40.5" customHeight="1">
      <c r="A11" s="67" t="s">
        <v>70</v>
      </c>
      <c r="B11" s="67"/>
      <c r="C11" s="67"/>
      <c r="D11" s="67"/>
      <c r="E11" s="67"/>
      <c r="F11" s="67"/>
      <c r="G11" s="67"/>
      <c r="H11" s="67"/>
      <c r="I11" s="67"/>
      <c r="J11" s="5"/>
      <c r="K11" s="39"/>
      <c r="L11" s="37"/>
      <c r="M11" s="33"/>
      <c r="N11" s="29"/>
      <c r="O11" s="29"/>
      <c r="P11" s="29"/>
      <c r="Q11" s="29"/>
      <c r="R11" s="29"/>
      <c r="S11" s="29"/>
      <c r="T11" s="29"/>
      <c r="U11" s="29"/>
      <c r="V11" s="29"/>
    </row>
    <row r="12" spans="1:22" ht="30" customHeight="1">
      <c r="K12" s="34"/>
      <c r="L12" s="35"/>
      <c r="M12" s="34"/>
      <c r="N12" s="29"/>
      <c r="O12" s="29"/>
      <c r="P12" s="29"/>
      <c r="Q12" s="29"/>
      <c r="R12" s="29"/>
      <c r="S12" s="29"/>
      <c r="T12" s="29"/>
      <c r="U12" s="29"/>
      <c r="V12" s="29"/>
    </row>
    <row r="13" spans="1:22" ht="22.5" customHeight="1">
      <c r="A13" s="66" t="s">
        <v>0</v>
      </c>
      <c r="B13" s="66"/>
      <c r="C13" s="66"/>
      <c r="D13" s="66"/>
      <c r="E13" s="66"/>
      <c r="F13" s="66"/>
      <c r="G13" s="66"/>
      <c r="H13" s="66"/>
      <c r="I13" s="66"/>
      <c r="J13" s="3"/>
      <c r="K13" s="32"/>
      <c r="L13" s="38"/>
      <c r="M13" s="32"/>
      <c r="N13" s="29"/>
      <c r="O13" s="29"/>
      <c r="P13" s="29"/>
      <c r="Q13" s="29"/>
      <c r="R13" s="29"/>
      <c r="S13" s="29"/>
      <c r="T13" s="29"/>
      <c r="U13" s="29"/>
      <c r="V13" s="29"/>
    </row>
    <row r="14" spans="1:22" ht="16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ht="22.5" customHeight="1">
      <c r="A15" s="1" t="s">
        <v>55</v>
      </c>
      <c r="E15" s="25"/>
      <c r="F15" s="1" t="s">
        <v>50</v>
      </c>
      <c r="K15" s="39"/>
      <c r="L15" s="36"/>
      <c r="M15" s="33"/>
      <c r="N15" s="29"/>
      <c r="O15" s="29"/>
      <c r="P15" s="29"/>
      <c r="Q15" s="29"/>
      <c r="R15" s="29"/>
      <c r="S15" s="29"/>
      <c r="T15" s="29"/>
      <c r="U15" s="29"/>
      <c r="V15" s="29"/>
    </row>
    <row r="16" spans="1:22" ht="22.5" customHeight="1">
      <c r="K16" s="34"/>
      <c r="L16" s="35"/>
      <c r="M16" s="34"/>
      <c r="N16" s="29"/>
      <c r="O16" s="29"/>
      <c r="P16" s="29"/>
      <c r="Q16" s="29"/>
      <c r="R16" s="29"/>
      <c r="S16" s="29"/>
      <c r="T16" s="29"/>
      <c r="U16" s="29"/>
      <c r="V16" s="29"/>
    </row>
    <row r="17" spans="1:22" ht="22.5" customHeight="1">
      <c r="A17" s="1" t="s">
        <v>8</v>
      </c>
      <c r="E17" s="68"/>
      <c r="F17" s="68"/>
      <c r="G17" s="68"/>
      <c r="K17" s="36"/>
      <c r="L17" s="36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ht="22.5" customHeight="1">
      <c r="K18" s="29"/>
      <c r="L18" s="36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ht="22.5" customHeight="1">
      <c r="A19" s="1" t="s">
        <v>1</v>
      </c>
      <c r="K19" s="36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ht="22.5" customHeight="1">
      <c r="A20" s="1" t="s">
        <v>86</v>
      </c>
      <c r="K20" s="28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ht="22.5" customHeight="1">
      <c r="A21" s="1" t="s">
        <v>94</v>
      </c>
      <c r="K21" s="36"/>
      <c r="L21" s="40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22.5" customHeight="1">
      <c r="A22" s="1" t="s">
        <v>87</v>
      </c>
      <c r="K22" s="36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ht="22.5" customHeight="1">
      <c r="A23" s="1" t="s">
        <v>85</v>
      </c>
      <c r="K23" s="36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22.5" customHeight="1">
      <c r="A24" s="1" t="s">
        <v>88</v>
      </c>
      <c r="K24" s="29"/>
      <c r="L24" s="36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22.5" customHeight="1">
      <c r="K25" s="29"/>
      <c r="L25" s="42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ht="22.5" customHeight="1">
      <c r="A26" s="7" t="s">
        <v>10</v>
      </c>
      <c r="K26" s="29"/>
      <c r="L26" s="36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6" customHeight="1">
      <c r="A27" s="7"/>
      <c r="K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30" customHeight="1">
      <c r="B28" s="6" t="s">
        <v>2</v>
      </c>
      <c r="C28" s="60"/>
      <c r="D28" s="61"/>
      <c r="E28" s="6" t="s">
        <v>3</v>
      </c>
      <c r="F28" s="60"/>
      <c r="G28" s="61"/>
      <c r="H28" s="6" t="s">
        <v>4</v>
      </c>
      <c r="I28" s="8"/>
      <c r="K28" s="29"/>
      <c r="L28" s="36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30" customHeight="1">
      <c r="B29" s="6" t="s">
        <v>5</v>
      </c>
      <c r="C29" s="60"/>
      <c r="D29" s="61"/>
      <c r="E29" s="6" t="s">
        <v>6</v>
      </c>
      <c r="F29" s="62"/>
      <c r="G29" s="62"/>
      <c r="H29" s="62"/>
      <c r="I29" s="62"/>
      <c r="K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ht="22.5" customHeight="1">
      <c r="A30" s="1" t="s">
        <v>7</v>
      </c>
      <c r="K30" s="29"/>
      <c r="L30" s="28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17.25">
      <c r="K31" s="29"/>
      <c r="L31" s="36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ht="17.25">
      <c r="K32" s="29"/>
      <c r="L32" s="36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1:22" ht="17.25">
      <c r="K33" s="29"/>
      <c r="L33" s="36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1:22" ht="17.25">
      <c r="K34" s="29"/>
      <c r="L34" s="36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1:22" ht="17.25">
      <c r="K35" s="29"/>
      <c r="L35" s="36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1:22" ht="14.25">
      <c r="K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1:22" ht="17.25">
      <c r="K37" s="29"/>
      <c r="L37" s="36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1:22" ht="17.25">
      <c r="K38" s="29"/>
      <c r="L38" s="36"/>
      <c r="M38" s="29"/>
      <c r="N38" s="29"/>
      <c r="O38" s="29"/>
      <c r="P38" s="29"/>
      <c r="Q38" s="29"/>
      <c r="R38" s="29"/>
      <c r="S38" s="29"/>
      <c r="T38" s="29"/>
      <c r="U38" s="29"/>
      <c r="V38" s="29"/>
    </row>
  </sheetData>
  <mergeCells count="12">
    <mergeCell ref="C29:D29"/>
    <mergeCell ref="F29:I29"/>
    <mergeCell ref="G2:I2"/>
    <mergeCell ref="F6:I6"/>
    <mergeCell ref="F5:I5"/>
    <mergeCell ref="F7:I7"/>
    <mergeCell ref="C28:D28"/>
    <mergeCell ref="F28:G28"/>
    <mergeCell ref="A9:I9"/>
    <mergeCell ref="A11:I11"/>
    <mergeCell ref="A13:I13"/>
    <mergeCell ref="E17:G17"/>
  </mergeCells>
  <phoneticPr fontId="1"/>
  <pageMargins left="0.98425196850393704" right="0.98425196850393704" top="0.98425196850393704" bottom="0.74803149606299213" header="0.31496062992125984" footer="0.31496062992125984"/>
  <pageSetup paperSize="9" scale="93" orientation="portrait" blackAndWhite="1" horizontalDpi="1200" verticalDpi="1200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33"/>
  <sheetViews>
    <sheetView view="pageBreakPreview" zoomScaleNormal="100" zoomScaleSheetLayoutView="100" workbookViewId="0">
      <selection activeCell="C10" sqref="C10:C11"/>
    </sheetView>
  </sheetViews>
  <sheetFormatPr defaultColWidth="9" defaultRowHeight="13.5"/>
  <cols>
    <col min="1" max="1" width="16" style="9" customWidth="1"/>
    <col min="2" max="2" width="12.625" style="9" customWidth="1"/>
    <col min="3" max="3" width="17" style="9" customWidth="1"/>
    <col min="4" max="4" width="20" style="9" customWidth="1"/>
    <col min="5" max="5" width="13.875" style="9" bestFit="1" customWidth="1"/>
    <col min="6" max="6" width="9.375" style="9" customWidth="1"/>
    <col min="7" max="7" width="13.875" style="9" customWidth="1"/>
    <col min="8" max="8" width="7.5" style="9" bestFit="1" customWidth="1"/>
    <col min="9" max="9" width="11.625" style="9" bestFit="1" customWidth="1"/>
    <col min="10" max="10" width="11.625" style="9" customWidth="1"/>
    <col min="11" max="11" width="15.375" style="9" customWidth="1"/>
    <col min="12" max="16384" width="9" style="9"/>
  </cols>
  <sheetData>
    <row r="1" spans="1:11" ht="24.75" customHeight="1">
      <c r="A1" s="10" t="s">
        <v>83</v>
      </c>
      <c r="B1" s="17"/>
      <c r="C1" s="17"/>
      <c r="D1" s="17"/>
      <c r="K1" s="45" t="s">
        <v>84</v>
      </c>
    </row>
    <row r="2" spans="1:11" s="18" customFormat="1" ht="20.100000000000001" customHeight="1">
      <c r="A2" s="46" t="s">
        <v>93</v>
      </c>
      <c r="B2" s="82" t="str">
        <f>IF(申請書!F6="","",申請書!F6)</f>
        <v/>
      </c>
      <c r="C2" s="82"/>
      <c r="D2" s="82"/>
      <c r="E2" s="82"/>
      <c r="F2" s="82"/>
      <c r="G2" s="82"/>
      <c r="H2" s="82"/>
      <c r="I2" s="82"/>
    </row>
    <row r="3" spans="1:11" s="18" customFormat="1" ht="15" customHeight="1">
      <c r="A3" s="83" t="s">
        <v>32</v>
      </c>
      <c r="B3" s="50" t="s">
        <v>31</v>
      </c>
      <c r="C3" s="43"/>
      <c r="D3" s="50" t="s">
        <v>30</v>
      </c>
      <c r="E3" s="43"/>
      <c r="F3" s="50" t="s">
        <v>29</v>
      </c>
      <c r="G3" s="86"/>
      <c r="H3" s="87"/>
      <c r="I3" s="88"/>
    </row>
    <row r="4" spans="1:11" s="18" customFormat="1" ht="15" customHeight="1">
      <c r="A4" s="84"/>
      <c r="B4" s="50" t="s">
        <v>28</v>
      </c>
      <c r="C4" s="89"/>
      <c r="D4" s="90"/>
      <c r="E4" s="50" t="s">
        <v>64</v>
      </c>
      <c r="F4" s="89"/>
      <c r="G4" s="91"/>
      <c r="H4" s="91"/>
      <c r="I4" s="90"/>
    </row>
    <row r="5" spans="1:11" s="18" customFormat="1" ht="15" customHeight="1">
      <c r="A5" s="85"/>
      <c r="B5" s="92" t="s">
        <v>59</v>
      </c>
      <c r="C5" s="92"/>
      <c r="D5" s="93"/>
      <c r="E5" s="93"/>
      <c r="F5" s="93"/>
      <c r="G5" s="93"/>
      <c r="H5" s="93"/>
      <c r="I5" s="93"/>
    </row>
    <row r="6" spans="1:11" s="18" customFormat="1" ht="9.9499999999999993" customHeight="1">
      <c r="A6" s="19"/>
      <c r="B6" s="20"/>
      <c r="C6" s="21"/>
      <c r="D6" s="21"/>
      <c r="E6" s="21"/>
      <c r="F6" s="21"/>
      <c r="G6" s="21"/>
      <c r="H6" s="21"/>
      <c r="I6" s="21"/>
    </row>
    <row r="7" spans="1:11" s="18" customFormat="1" ht="36">
      <c r="A7" s="47" t="s">
        <v>52</v>
      </c>
      <c r="B7" s="47" t="s">
        <v>27</v>
      </c>
      <c r="C7" s="51" t="s">
        <v>51</v>
      </c>
      <c r="D7" s="52" t="s">
        <v>89</v>
      </c>
      <c r="E7" s="47" t="s">
        <v>26</v>
      </c>
      <c r="F7" s="51" t="s">
        <v>25</v>
      </c>
      <c r="G7" s="51" t="s">
        <v>24</v>
      </c>
      <c r="H7" s="51" t="s">
        <v>23</v>
      </c>
      <c r="I7" s="51" t="s">
        <v>22</v>
      </c>
      <c r="J7" s="51" t="s">
        <v>21</v>
      </c>
      <c r="K7" s="53" t="s">
        <v>54</v>
      </c>
    </row>
    <row r="8" spans="1:11" s="18" customFormat="1" ht="16.5" customHeight="1">
      <c r="A8" s="48"/>
      <c r="B8" s="48"/>
      <c r="C8" s="48" t="s">
        <v>58</v>
      </c>
      <c r="D8" s="48" t="s">
        <v>20</v>
      </c>
      <c r="E8" s="48" t="s">
        <v>19</v>
      </c>
      <c r="F8" s="48" t="s">
        <v>18</v>
      </c>
      <c r="G8" s="48" t="s">
        <v>17</v>
      </c>
      <c r="H8" s="48" t="s">
        <v>16</v>
      </c>
      <c r="I8" s="48" t="s">
        <v>15</v>
      </c>
      <c r="J8" s="48" t="s">
        <v>14</v>
      </c>
      <c r="K8" s="48" t="s">
        <v>13</v>
      </c>
    </row>
    <row r="9" spans="1:11" s="18" customFormat="1" ht="16.5" customHeight="1">
      <c r="A9" s="49"/>
      <c r="B9" s="49"/>
      <c r="C9" s="49"/>
      <c r="D9" s="49"/>
      <c r="E9" s="49" t="s">
        <v>12</v>
      </c>
      <c r="F9" s="49" t="s">
        <v>12</v>
      </c>
      <c r="G9" s="49" t="s">
        <v>12</v>
      </c>
      <c r="H9" s="49"/>
      <c r="I9" s="49" t="s">
        <v>12</v>
      </c>
      <c r="J9" s="49" t="s">
        <v>12</v>
      </c>
      <c r="K9" s="49" t="s">
        <v>12</v>
      </c>
    </row>
    <row r="10" spans="1:11" s="18" customFormat="1" ht="15.75" customHeight="1">
      <c r="A10" s="76"/>
      <c r="B10" s="78"/>
      <c r="C10" s="76"/>
      <c r="D10" s="44"/>
      <c r="E10" s="80"/>
      <c r="F10" s="80"/>
      <c r="G10" s="70" t="str">
        <f>IF(E10="","",E10-F10)</f>
        <v/>
      </c>
      <c r="H10" s="72" t="str">
        <f>IF(E10="","","1/2")</f>
        <v/>
      </c>
      <c r="I10" s="74" t="str">
        <f>IF(E10="","",ROUNDDOWN(G10*0.5,-3))</f>
        <v/>
      </c>
      <c r="J10" s="74" t="str">
        <f>IF(C10="","",VLOOKUP(C10,※編集不可※!A$3:B$14,2,0))</f>
        <v/>
      </c>
      <c r="K10" s="74" t="str">
        <f>IF(I10="","",MIN(I10,J10))</f>
        <v/>
      </c>
    </row>
    <row r="11" spans="1:11" s="18" customFormat="1" ht="15.75" customHeight="1">
      <c r="A11" s="77"/>
      <c r="B11" s="79"/>
      <c r="C11" s="77"/>
      <c r="D11" s="56"/>
      <c r="E11" s="81"/>
      <c r="F11" s="81"/>
      <c r="G11" s="71"/>
      <c r="H11" s="73"/>
      <c r="I11" s="75"/>
      <c r="J11" s="75"/>
      <c r="K11" s="75"/>
    </row>
    <row r="12" spans="1:11" s="18" customFormat="1" ht="15.75" customHeight="1">
      <c r="A12" s="76"/>
      <c r="B12" s="78"/>
      <c r="C12" s="76"/>
      <c r="D12" s="44"/>
      <c r="E12" s="80"/>
      <c r="F12" s="80"/>
      <c r="G12" s="70" t="str">
        <f>IF(E12="","",E12-F12)</f>
        <v/>
      </c>
      <c r="H12" s="72" t="str">
        <f>IF(E12="","","1/2")</f>
        <v/>
      </c>
      <c r="I12" s="74" t="str">
        <f>IF(E12="","",ROUNDDOWN(G12*0.5,-3))</f>
        <v/>
      </c>
      <c r="J12" s="74" t="str">
        <f>IF(C12="","",VLOOKUP(C12,※編集不可※!A$3:B$14,2,0))</f>
        <v/>
      </c>
      <c r="K12" s="74" t="str">
        <f t="shared" ref="K12" si="0">IF(I12="","",MIN(I12,J12))</f>
        <v/>
      </c>
    </row>
    <row r="13" spans="1:11" s="18" customFormat="1" ht="15.75" customHeight="1">
      <c r="A13" s="77"/>
      <c r="B13" s="79"/>
      <c r="C13" s="77"/>
      <c r="D13" s="56"/>
      <c r="E13" s="81"/>
      <c r="F13" s="81"/>
      <c r="G13" s="71"/>
      <c r="H13" s="73"/>
      <c r="I13" s="75"/>
      <c r="J13" s="75"/>
      <c r="K13" s="75"/>
    </row>
    <row r="14" spans="1:11" s="18" customFormat="1" ht="15.75" customHeight="1">
      <c r="A14" s="76"/>
      <c r="B14" s="78"/>
      <c r="C14" s="76"/>
      <c r="D14" s="44"/>
      <c r="E14" s="80"/>
      <c r="F14" s="80"/>
      <c r="G14" s="70" t="str">
        <f>IF(E14="","",E14-F14)</f>
        <v/>
      </c>
      <c r="H14" s="72" t="str">
        <f>IF(E14="","","1/2")</f>
        <v/>
      </c>
      <c r="I14" s="74" t="str">
        <f>IF(E14="","",ROUNDDOWN(G14*0.5,-3))</f>
        <v/>
      </c>
      <c r="J14" s="74" t="str">
        <f>IF(C14="","",VLOOKUP(C14,※編集不可※!A$3:B$14,2,0))</f>
        <v/>
      </c>
      <c r="K14" s="74" t="str">
        <f t="shared" ref="K14" si="1">IF(I14="","",MIN(I14,J14))</f>
        <v/>
      </c>
    </row>
    <row r="15" spans="1:11" s="18" customFormat="1" ht="15.75" customHeight="1">
      <c r="A15" s="77"/>
      <c r="B15" s="79"/>
      <c r="C15" s="77"/>
      <c r="D15" s="56"/>
      <c r="E15" s="81"/>
      <c r="F15" s="81"/>
      <c r="G15" s="71"/>
      <c r="H15" s="73"/>
      <c r="I15" s="75"/>
      <c r="J15" s="75"/>
      <c r="K15" s="75"/>
    </row>
    <row r="16" spans="1:11" s="18" customFormat="1" ht="15.75" customHeight="1">
      <c r="A16" s="76"/>
      <c r="B16" s="78"/>
      <c r="C16" s="76"/>
      <c r="D16" s="44"/>
      <c r="E16" s="80"/>
      <c r="F16" s="80"/>
      <c r="G16" s="70" t="str">
        <f>IF(E16="","",E16-F16)</f>
        <v/>
      </c>
      <c r="H16" s="72" t="str">
        <f>IF(E16="","","1/2")</f>
        <v/>
      </c>
      <c r="I16" s="74" t="str">
        <f>IF(E16="","",ROUNDDOWN(G16*0.5,-3))</f>
        <v/>
      </c>
      <c r="J16" s="74" t="str">
        <f>IF(C16="","",VLOOKUP(C16,※編集不可※!A$3:B$14,2,0))</f>
        <v/>
      </c>
      <c r="K16" s="74" t="str">
        <f t="shared" ref="K16" si="2">IF(I16="","",MIN(I16,J16))</f>
        <v/>
      </c>
    </row>
    <row r="17" spans="1:11" s="18" customFormat="1" ht="15.75" customHeight="1">
      <c r="A17" s="77"/>
      <c r="B17" s="79"/>
      <c r="C17" s="77"/>
      <c r="D17" s="56"/>
      <c r="E17" s="81"/>
      <c r="F17" s="81"/>
      <c r="G17" s="71"/>
      <c r="H17" s="73"/>
      <c r="I17" s="75"/>
      <c r="J17" s="75"/>
      <c r="K17" s="75"/>
    </row>
    <row r="18" spans="1:11" s="18" customFormat="1" ht="15.75" customHeight="1">
      <c r="A18" s="76"/>
      <c r="B18" s="78"/>
      <c r="C18" s="76"/>
      <c r="D18" s="44"/>
      <c r="E18" s="80"/>
      <c r="F18" s="80"/>
      <c r="G18" s="70" t="str">
        <f>IF(E18="","",E18-F18)</f>
        <v/>
      </c>
      <c r="H18" s="72" t="str">
        <f>IF(E18="","","1/2")</f>
        <v/>
      </c>
      <c r="I18" s="74" t="str">
        <f>IF(E18="","",ROUNDDOWN(G18*0.5,-3))</f>
        <v/>
      </c>
      <c r="J18" s="74" t="str">
        <f>IF(C18="","",VLOOKUP(C18,※編集不可※!A$3:B$14,2,0))</f>
        <v/>
      </c>
      <c r="K18" s="74" t="str">
        <f t="shared" ref="K18" si="3">IF(I18="","",MIN(I18,J18))</f>
        <v/>
      </c>
    </row>
    <row r="19" spans="1:11" s="18" customFormat="1" ht="15.75" customHeight="1">
      <c r="A19" s="77"/>
      <c r="B19" s="79"/>
      <c r="C19" s="77"/>
      <c r="D19" s="56"/>
      <c r="E19" s="81"/>
      <c r="F19" s="81"/>
      <c r="G19" s="71"/>
      <c r="H19" s="73"/>
      <c r="I19" s="75"/>
      <c r="J19" s="75"/>
      <c r="K19" s="75"/>
    </row>
    <row r="20" spans="1:11" s="18" customFormat="1" ht="15.75" customHeight="1">
      <c r="A20" s="76"/>
      <c r="B20" s="78"/>
      <c r="C20" s="76"/>
      <c r="D20" s="44"/>
      <c r="E20" s="80"/>
      <c r="F20" s="80"/>
      <c r="G20" s="70" t="str">
        <f>IF(E20="","",E20-F20)</f>
        <v/>
      </c>
      <c r="H20" s="72" t="str">
        <f>IF(E20="","","1/2")</f>
        <v/>
      </c>
      <c r="I20" s="74" t="str">
        <f>IF(E20="","",ROUNDDOWN(G20*0.5,-3))</f>
        <v/>
      </c>
      <c r="J20" s="74" t="str">
        <f>IF(C20="","",VLOOKUP(C20,※編集不可※!A$3:B$14,2,0))</f>
        <v/>
      </c>
      <c r="K20" s="74" t="str">
        <f t="shared" ref="K20" si="4">IF(I20="","",MIN(I20,J20))</f>
        <v/>
      </c>
    </row>
    <row r="21" spans="1:11" s="18" customFormat="1" ht="15.75" customHeight="1">
      <c r="A21" s="77"/>
      <c r="B21" s="79"/>
      <c r="C21" s="77"/>
      <c r="D21" s="56"/>
      <c r="E21" s="81"/>
      <c r="F21" s="81"/>
      <c r="G21" s="71"/>
      <c r="H21" s="73"/>
      <c r="I21" s="75"/>
      <c r="J21" s="75"/>
      <c r="K21" s="75"/>
    </row>
    <row r="22" spans="1:11" s="18" customFormat="1" ht="13.15" customHeight="1">
      <c r="A22" s="76"/>
      <c r="B22" s="78"/>
      <c r="C22" s="76"/>
      <c r="D22" s="44"/>
      <c r="E22" s="80"/>
      <c r="F22" s="80"/>
      <c r="G22" s="70" t="str">
        <f>IF(E22="","",E22-F22)</f>
        <v/>
      </c>
      <c r="H22" s="72" t="str">
        <f>IF(E22="","","1/2")</f>
        <v/>
      </c>
      <c r="I22" s="74" t="str">
        <f>IF(E22="","",ROUNDDOWN(G22*0.5,-3))</f>
        <v/>
      </c>
      <c r="J22" s="74" t="str">
        <f>IF(C22="","",VLOOKUP(C22,※編集不可※!A$3:B$14,2,0))</f>
        <v/>
      </c>
      <c r="K22" s="74" t="str">
        <f t="shared" ref="K22" si="5">IF(I22="","",MIN(I22,J22))</f>
        <v/>
      </c>
    </row>
    <row r="23" spans="1:11" s="18" customFormat="1" ht="13.15" customHeight="1">
      <c r="A23" s="77"/>
      <c r="B23" s="79"/>
      <c r="C23" s="77"/>
      <c r="D23" s="56"/>
      <c r="E23" s="81"/>
      <c r="F23" s="81"/>
      <c r="G23" s="71"/>
      <c r="H23" s="73"/>
      <c r="I23" s="75"/>
      <c r="J23" s="75"/>
      <c r="K23" s="75"/>
    </row>
    <row r="24" spans="1:11" s="18" customFormat="1" ht="13.15" customHeight="1">
      <c r="A24" s="76"/>
      <c r="B24" s="78"/>
      <c r="C24" s="76"/>
      <c r="D24" s="44"/>
      <c r="E24" s="80"/>
      <c r="F24" s="80"/>
      <c r="G24" s="70" t="str">
        <f>IF(E24="","",E24-F24)</f>
        <v/>
      </c>
      <c r="H24" s="72" t="str">
        <f>IF(E24="","","1/2")</f>
        <v/>
      </c>
      <c r="I24" s="74" t="str">
        <f>IF(E24="","",ROUNDDOWN(G24*0.5,-3))</f>
        <v/>
      </c>
      <c r="J24" s="74" t="str">
        <f>IF(C24="","",VLOOKUP(C24,※編集不可※!A$3:B$14,2,0))</f>
        <v/>
      </c>
      <c r="K24" s="74" t="str">
        <f t="shared" ref="K24" si="6">IF(I24="","",MIN(I24,J24))</f>
        <v/>
      </c>
    </row>
    <row r="25" spans="1:11" s="18" customFormat="1" ht="13.15" customHeight="1">
      <c r="A25" s="77"/>
      <c r="B25" s="79"/>
      <c r="C25" s="77"/>
      <c r="D25" s="56"/>
      <c r="E25" s="81"/>
      <c r="F25" s="81"/>
      <c r="G25" s="71"/>
      <c r="H25" s="73"/>
      <c r="I25" s="75"/>
      <c r="J25" s="75"/>
      <c r="K25" s="75"/>
    </row>
    <row r="26" spans="1:11" s="18" customFormat="1" ht="13.15" customHeight="1">
      <c r="A26" s="76"/>
      <c r="B26" s="78"/>
      <c r="C26" s="76"/>
      <c r="D26" s="44"/>
      <c r="E26" s="80"/>
      <c r="F26" s="80"/>
      <c r="G26" s="70" t="str">
        <f>IF(E26="","",E26-F26)</f>
        <v/>
      </c>
      <c r="H26" s="72" t="str">
        <f>IF(E26="","","1/2")</f>
        <v/>
      </c>
      <c r="I26" s="74" t="str">
        <f>IF(E26="","",ROUNDDOWN(G26*0.5,-3))</f>
        <v/>
      </c>
      <c r="J26" s="74" t="str">
        <f>IF(C26="","",VLOOKUP(C26,※編集不可※!A$3:B$14,2,0))</f>
        <v/>
      </c>
      <c r="K26" s="74" t="str">
        <f t="shared" ref="K26" si="7">IF(I26="","",MIN(I26,J26))</f>
        <v/>
      </c>
    </row>
    <row r="27" spans="1:11" s="18" customFormat="1" ht="13.15" customHeight="1">
      <c r="A27" s="77"/>
      <c r="B27" s="79"/>
      <c r="C27" s="77"/>
      <c r="D27" s="57"/>
      <c r="E27" s="81"/>
      <c r="F27" s="81"/>
      <c r="G27" s="71"/>
      <c r="H27" s="73"/>
      <c r="I27" s="75"/>
      <c r="J27" s="75"/>
      <c r="K27" s="75"/>
    </row>
    <row r="28" spans="1:11" s="18" customFormat="1" ht="20.100000000000001" customHeight="1">
      <c r="A28" s="69" t="s">
        <v>11</v>
      </c>
      <c r="B28" s="69"/>
      <c r="C28" s="69"/>
      <c r="D28" s="69"/>
      <c r="E28" s="54">
        <f>SUM(E10:E27)</f>
        <v>0</v>
      </c>
      <c r="F28" s="54">
        <f>SUM(F10:F27)</f>
        <v>0</v>
      </c>
      <c r="G28" s="54">
        <f>SUM(G10:G27)</f>
        <v>0</v>
      </c>
      <c r="H28" s="55"/>
      <c r="I28" s="54">
        <f>SUM(I10:I27)</f>
        <v>0</v>
      </c>
      <c r="J28" s="55"/>
      <c r="K28" s="54">
        <f>SUM(K10:K27)</f>
        <v>0</v>
      </c>
    </row>
    <row r="29" spans="1:11" s="18" customFormat="1" ht="20.100000000000001" customHeight="1">
      <c r="A29" s="22" t="s">
        <v>90</v>
      </c>
      <c r="B29" s="23"/>
      <c r="C29" s="24"/>
      <c r="D29" s="24"/>
      <c r="E29" s="24"/>
      <c r="F29" s="24"/>
      <c r="G29" s="24"/>
      <c r="H29" s="24"/>
      <c r="I29" s="24"/>
    </row>
    <row r="30" spans="1:11" s="18" customFormat="1" ht="20.100000000000001" customHeight="1">
      <c r="A30" s="18" t="s">
        <v>35</v>
      </c>
    </row>
    <row r="31" spans="1:11" s="18" customFormat="1" ht="20.100000000000001" customHeight="1">
      <c r="A31" s="18" t="s">
        <v>34</v>
      </c>
    </row>
    <row r="32" spans="1:11" s="18" customFormat="1" ht="20.100000000000001" customHeight="1">
      <c r="A32" s="18" t="s">
        <v>33</v>
      </c>
    </row>
    <row r="33" ht="21" customHeight="1"/>
  </sheetData>
  <mergeCells count="98">
    <mergeCell ref="B2:I2"/>
    <mergeCell ref="A3:A5"/>
    <mergeCell ref="G3:I3"/>
    <mergeCell ref="C4:D4"/>
    <mergeCell ref="F4:I4"/>
    <mergeCell ref="B5:C5"/>
    <mergeCell ref="D5:I5"/>
    <mergeCell ref="H10:H11"/>
    <mergeCell ref="I10:I11"/>
    <mergeCell ref="J10:J11"/>
    <mergeCell ref="K10:K11"/>
    <mergeCell ref="A12:A13"/>
    <mergeCell ref="B12:B13"/>
    <mergeCell ref="C12:C13"/>
    <mergeCell ref="E12:E13"/>
    <mergeCell ref="F12:F13"/>
    <mergeCell ref="G12:G13"/>
    <mergeCell ref="A10:A11"/>
    <mergeCell ref="B10:B11"/>
    <mergeCell ref="C10:C11"/>
    <mergeCell ref="E10:E11"/>
    <mergeCell ref="F10:F11"/>
    <mergeCell ref="G10:G11"/>
    <mergeCell ref="H12:H13"/>
    <mergeCell ref="I12:I13"/>
    <mergeCell ref="J12:J13"/>
    <mergeCell ref="K12:K13"/>
    <mergeCell ref="A14:A15"/>
    <mergeCell ref="B14:B15"/>
    <mergeCell ref="C14:C15"/>
    <mergeCell ref="E14:E15"/>
    <mergeCell ref="F14:F15"/>
    <mergeCell ref="G14:G15"/>
    <mergeCell ref="H14:H15"/>
    <mergeCell ref="I14:I15"/>
    <mergeCell ref="J14:J15"/>
    <mergeCell ref="K14:K15"/>
    <mergeCell ref="A16:A17"/>
    <mergeCell ref="B16:B17"/>
    <mergeCell ref="C16:C17"/>
    <mergeCell ref="E16:E17"/>
    <mergeCell ref="F16:F17"/>
    <mergeCell ref="G16:G17"/>
    <mergeCell ref="H16:H17"/>
    <mergeCell ref="I16:I17"/>
    <mergeCell ref="J16:J17"/>
    <mergeCell ref="K16:K17"/>
    <mergeCell ref="A18:A19"/>
    <mergeCell ref="B18:B19"/>
    <mergeCell ref="C18:C19"/>
    <mergeCell ref="E18:E19"/>
    <mergeCell ref="F18:F19"/>
    <mergeCell ref="G18:G19"/>
    <mergeCell ref="H18:H19"/>
    <mergeCell ref="I18:I19"/>
    <mergeCell ref="J18:J19"/>
    <mergeCell ref="K18:K19"/>
    <mergeCell ref="A20:A21"/>
    <mergeCell ref="B20:B21"/>
    <mergeCell ref="C20:C21"/>
    <mergeCell ref="E20:E21"/>
    <mergeCell ref="F20:F21"/>
    <mergeCell ref="G20:G21"/>
    <mergeCell ref="H20:H21"/>
    <mergeCell ref="I20:I21"/>
    <mergeCell ref="J20:J21"/>
    <mergeCell ref="K20:K21"/>
    <mergeCell ref="A22:A23"/>
    <mergeCell ref="B22:B23"/>
    <mergeCell ref="C22:C23"/>
    <mergeCell ref="E22:E23"/>
    <mergeCell ref="F22:F23"/>
    <mergeCell ref="G22:G23"/>
    <mergeCell ref="H22:H23"/>
    <mergeCell ref="I22:I23"/>
    <mergeCell ref="J22:J23"/>
    <mergeCell ref="K22:K23"/>
    <mergeCell ref="A24:A25"/>
    <mergeCell ref="B24:B25"/>
    <mergeCell ref="C24:C25"/>
    <mergeCell ref="E24:E25"/>
    <mergeCell ref="F24:F25"/>
    <mergeCell ref="G24:G25"/>
    <mergeCell ref="H24:H25"/>
    <mergeCell ref="I24:I25"/>
    <mergeCell ref="J24:J25"/>
    <mergeCell ref="K24:K25"/>
    <mergeCell ref="K26:K27"/>
    <mergeCell ref="A26:A27"/>
    <mergeCell ref="B26:B27"/>
    <mergeCell ref="C26:C27"/>
    <mergeCell ref="E26:E27"/>
    <mergeCell ref="F26:F27"/>
    <mergeCell ref="A28:D28"/>
    <mergeCell ref="G26:G27"/>
    <mergeCell ref="H26:H27"/>
    <mergeCell ref="I26:I27"/>
    <mergeCell ref="J26:J27"/>
  </mergeCells>
  <phoneticPr fontId="1"/>
  <printOptions horizontalCentered="1"/>
  <pageMargins left="0.51181102362204722" right="0.51181102362204722" top="1.1811023622047245" bottom="0.59055118110236227" header="0.31496062992125984" footer="0.31496062992125984"/>
  <pageSetup paperSize="9" scale="90" orientation="landscape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※編集不可※!$A$3:$A$14</xm:f>
          </x14:formula1>
          <xm:sqref>C10:C27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38"/>
  <sheetViews>
    <sheetView tabSelected="1" view="pageBreakPreview" zoomScale="90" zoomScaleNormal="100" zoomScaleSheetLayoutView="90" workbookViewId="0">
      <selection activeCell="M8" sqref="M8"/>
    </sheetView>
  </sheetViews>
  <sheetFormatPr defaultColWidth="9" defaultRowHeight="13.5"/>
  <cols>
    <col min="1" max="1" width="2.625" style="1" customWidth="1"/>
    <col min="2" max="3" width="11.625" style="1" customWidth="1"/>
    <col min="4" max="4" width="15.25" style="1" customWidth="1"/>
    <col min="5" max="5" width="14.875" style="1" customWidth="1"/>
    <col min="6" max="6" width="6.875" style="1" customWidth="1"/>
    <col min="7" max="7" width="11.125" style="1" customWidth="1"/>
    <col min="8" max="8" width="6.25" style="1" customWidth="1"/>
    <col min="9" max="9" width="6.875" style="1" customWidth="1"/>
    <col min="10" max="10" width="5" style="1" customWidth="1"/>
    <col min="11" max="16384" width="9" style="1"/>
  </cols>
  <sheetData>
    <row r="1" spans="1:22" ht="22.5" customHeight="1">
      <c r="A1" s="1" t="s">
        <v>71</v>
      </c>
      <c r="K1" s="29"/>
      <c r="L1" s="35"/>
      <c r="M1" s="29"/>
      <c r="N1" s="40"/>
      <c r="O1" s="29"/>
      <c r="P1" s="29"/>
      <c r="Q1" s="29"/>
      <c r="R1" s="29"/>
      <c r="S1" s="29"/>
      <c r="T1" s="29"/>
      <c r="U1" s="29"/>
      <c r="V1" s="29"/>
    </row>
    <row r="2" spans="1:22" ht="22.5" customHeight="1">
      <c r="G2" s="94">
        <v>45777</v>
      </c>
      <c r="H2" s="94"/>
      <c r="I2" s="94"/>
      <c r="L2" s="36"/>
      <c r="M2" s="29"/>
      <c r="O2" s="29"/>
      <c r="P2" s="29"/>
      <c r="Q2" s="29"/>
      <c r="R2" s="29"/>
      <c r="S2" s="29"/>
      <c r="T2" s="29"/>
      <c r="U2" s="29"/>
      <c r="V2" s="29"/>
    </row>
    <row r="3" spans="1:22" ht="22.5" customHeight="1">
      <c r="A3" s="1" t="s">
        <v>68</v>
      </c>
      <c r="K3" s="29"/>
      <c r="M3" s="29"/>
      <c r="N3" s="31"/>
      <c r="O3" s="29"/>
      <c r="P3" s="29"/>
      <c r="Q3" s="29"/>
      <c r="R3" s="29"/>
      <c r="S3" s="29"/>
      <c r="T3" s="29"/>
      <c r="U3" s="29"/>
      <c r="V3" s="29"/>
    </row>
    <row r="4" spans="1:22" ht="22.5" customHeight="1">
      <c r="K4" s="29"/>
      <c r="L4" s="36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45" customHeight="1">
      <c r="D5" s="2" t="s">
        <v>9</v>
      </c>
      <c r="E5" s="26" t="s">
        <v>91</v>
      </c>
      <c r="F5" s="65" t="s">
        <v>72</v>
      </c>
      <c r="G5" s="65"/>
      <c r="H5" s="65"/>
      <c r="I5" s="65"/>
      <c r="K5" s="29"/>
      <c r="L5" s="36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22.5" customHeight="1">
      <c r="E6" s="26" t="s">
        <v>92</v>
      </c>
      <c r="F6" s="64" t="s">
        <v>56</v>
      </c>
      <c r="G6" s="64"/>
      <c r="H6" s="64"/>
      <c r="I6" s="64"/>
      <c r="K6" s="29"/>
      <c r="L6" s="40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ht="22.5" customHeight="1">
      <c r="E7" s="27" t="s">
        <v>57</v>
      </c>
      <c r="F7" s="64" t="s">
        <v>95</v>
      </c>
      <c r="G7" s="64"/>
      <c r="H7" s="64"/>
      <c r="I7" s="64"/>
      <c r="K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ht="34.15" customHeight="1">
      <c r="K8" s="36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ht="22.5" customHeight="1">
      <c r="A9" s="66" t="s">
        <v>69</v>
      </c>
      <c r="B9" s="66"/>
      <c r="C9" s="66"/>
      <c r="D9" s="66"/>
      <c r="E9" s="66"/>
      <c r="F9" s="66"/>
      <c r="G9" s="66"/>
      <c r="H9" s="66"/>
      <c r="I9" s="66"/>
      <c r="J9" s="3"/>
      <c r="K9" s="36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12.6" customHeigh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30"/>
      <c r="L10" s="36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ht="40.5" customHeight="1">
      <c r="A11" s="67" t="s">
        <v>73</v>
      </c>
      <c r="B11" s="67"/>
      <c r="C11" s="67"/>
      <c r="D11" s="67"/>
      <c r="E11" s="67"/>
      <c r="F11" s="67"/>
      <c r="G11" s="67"/>
      <c r="H11" s="67"/>
      <c r="I11" s="67"/>
      <c r="J11" s="5"/>
      <c r="K11" s="39"/>
      <c r="L11" s="37"/>
      <c r="M11" s="33"/>
      <c r="N11" s="29"/>
      <c r="O11" s="29"/>
      <c r="P11" s="29"/>
      <c r="Q11" s="29"/>
      <c r="R11" s="29"/>
      <c r="S11" s="29"/>
      <c r="T11" s="29"/>
      <c r="U11" s="29"/>
      <c r="V11" s="29"/>
    </row>
    <row r="12" spans="1:22" ht="30" customHeight="1">
      <c r="K12" s="34"/>
      <c r="L12" s="35"/>
      <c r="M12" s="34"/>
      <c r="N12" s="29"/>
      <c r="O12" s="29"/>
      <c r="P12" s="29"/>
      <c r="Q12" s="29"/>
      <c r="R12" s="29"/>
      <c r="S12" s="29"/>
      <c r="T12" s="29"/>
      <c r="U12" s="29"/>
      <c r="V12" s="29"/>
    </row>
    <row r="13" spans="1:22" ht="22.5" customHeight="1">
      <c r="A13" s="66" t="s">
        <v>0</v>
      </c>
      <c r="B13" s="66"/>
      <c r="C13" s="66"/>
      <c r="D13" s="66"/>
      <c r="E13" s="66"/>
      <c r="F13" s="66"/>
      <c r="G13" s="66"/>
      <c r="H13" s="66"/>
      <c r="I13" s="66"/>
      <c r="J13" s="3"/>
      <c r="K13" s="32"/>
      <c r="L13" s="38"/>
      <c r="M13" s="32"/>
      <c r="N13" s="29"/>
      <c r="O13" s="29"/>
      <c r="P13" s="29"/>
      <c r="Q13" s="29"/>
      <c r="R13" s="29"/>
      <c r="S13" s="29"/>
      <c r="T13" s="29"/>
      <c r="U13" s="29"/>
      <c r="V13" s="29"/>
    </row>
    <row r="14" spans="1:22" ht="16.5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ht="22.5" customHeight="1">
      <c r="A15" s="1" t="s">
        <v>55</v>
      </c>
      <c r="E15" s="25">
        <f>'所要額内訳書（例）'!K28</f>
        <v>155000</v>
      </c>
      <c r="F15" s="1" t="s">
        <v>50</v>
      </c>
      <c r="K15" s="39"/>
      <c r="L15" s="36"/>
      <c r="M15" s="33"/>
      <c r="N15" s="29"/>
      <c r="O15" s="29"/>
      <c r="P15" s="29"/>
      <c r="Q15" s="29"/>
      <c r="R15" s="29"/>
      <c r="S15" s="29"/>
      <c r="T15" s="29"/>
      <c r="U15" s="29"/>
      <c r="V15" s="29"/>
    </row>
    <row r="16" spans="1:22" ht="22.5" customHeight="1">
      <c r="K16" s="34"/>
      <c r="L16" s="35"/>
      <c r="M16" s="34"/>
      <c r="N16" s="29"/>
      <c r="O16" s="29"/>
      <c r="P16" s="29"/>
      <c r="Q16" s="29"/>
      <c r="R16" s="29"/>
      <c r="S16" s="29"/>
      <c r="T16" s="29"/>
      <c r="U16" s="29"/>
      <c r="V16" s="29"/>
    </row>
    <row r="17" spans="1:22" ht="22.5" customHeight="1">
      <c r="A17" s="1" t="s">
        <v>8</v>
      </c>
      <c r="E17" s="68" t="s">
        <v>61</v>
      </c>
      <c r="F17" s="68"/>
      <c r="G17" s="68"/>
      <c r="K17" s="36"/>
      <c r="L17" s="36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ht="22.5" customHeight="1">
      <c r="K18" s="29"/>
      <c r="L18" s="36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ht="22.5" customHeight="1">
      <c r="A19" s="1" t="s">
        <v>1</v>
      </c>
      <c r="K19" s="36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ht="23.25" customHeight="1">
      <c r="A20" s="1" t="s">
        <v>86</v>
      </c>
      <c r="K20" s="28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ht="22.5" customHeight="1">
      <c r="A21" s="1" t="s">
        <v>94</v>
      </c>
      <c r="K21" s="36"/>
      <c r="L21" s="40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22.5" customHeight="1">
      <c r="A22" s="1" t="s">
        <v>87</v>
      </c>
      <c r="K22" s="36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ht="22.5" customHeight="1">
      <c r="A23" s="1" t="s">
        <v>85</v>
      </c>
      <c r="K23" s="36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22.5" customHeight="1">
      <c r="A24" s="1" t="s">
        <v>88</v>
      </c>
      <c r="K24" s="29"/>
      <c r="L24" s="36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22.5" customHeight="1">
      <c r="K25" s="29"/>
      <c r="L25" s="42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ht="22.5" customHeight="1">
      <c r="A26" s="7" t="s">
        <v>10</v>
      </c>
      <c r="K26" s="29"/>
      <c r="L26" s="36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6" customHeight="1">
      <c r="A27" s="7"/>
      <c r="K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22.5" customHeight="1">
      <c r="B28" s="6" t="s">
        <v>2</v>
      </c>
      <c r="C28" s="60"/>
      <c r="D28" s="61"/>
      <c r="E28" s="6" t="s">
        <v>3</v>
      </c>
      <c r="F28" s="60"/>
      <c r="G28" s="61"/>
      <c r="H28" s="6" t="s">
        <v>4</v>
      </c>
      <c r="I28" s="8"/>
      <c r="K28" s="29"/>
      <c r="L28" s="36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22.5" customHeight="1">
      <c r="B29" s="6" t="s">
        <v>5</v>
      </c>
      <c r="C29" s="60"/>
      <c r="D29" s="61"/>
      <c r="E29" s="6" t="s">
        <v>6</v>
      </c>
      <c r="F29" s="62"/>
      <c r="G29" s="62"/>
      <c r="H29" s="62"/>
      <c r="I29" s="62"/>
      <c r="K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ht="22.5" customHeight="1">
      <c r="A30" s="1" t="s">
        <v>7</v>
      </c>
      <c r="K30" s="29"/>
      <c r="L30" s="28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17.25">
      <c r="K31" s="29"/>
      <c r="L31" s="36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ht="17.25">
      <c r="K32" s="29"/>
      <c r="L32" s="36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1:22" ht="17.25">
      <c r="K33" s="29"/>
      <c r="L33" s="36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1:22" ht="17.25">
      <c r="K34" s="29"/>
      <c r="L34" s="36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1:22" ht="17.25">
      <c r="K35" s="29"/>
      <c r="L35" s="36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1:22" ht="14.25">
      <c r="K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1:22" ht="17.25">
      <c r="K37" s="29"/>
      <c r="L37" s="36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1:22" ht="17.25">
      <c r="K38" s="29"/>
      <c r="L38" s="36"/>
      <c r="M38" s="29"/>
      <c r="N38" s="29"/>
      <c r="O38" s="29"/>
      <c r="P38" s="29"/>
      <c r="Q38" s="29"/>
      <c r="R38" s="29"/>
      <c r="S38" s="29"/>
      <c r="T38" s="29"/>
      <c r="U38" s="29"/>
      <c r="V38" s="29"/>
    </row>
  </sheetData>
  <mergeCells count="12">
    <mergeCell ref="A11:I11"/>
    <mergeCell ref="G2:I2"/>
    <mergeCell ref="F5:I5"/>
    <mergeCell ref="F6:I6"/>
    <mergeCell ref="F7:I7"/>
    <mergeCell ref="A9:I9"/>
    <mergeCell ref="A13:I13"/>
    <mergeCell ref="E17:G17"/>
    <mergeCell ref="C28:D28"/>
    <mergeCell ref="F28:G28"/>
    <mergeCell ref="C29:D29"/>
    <mergeCell ref="F29:I29"/>
  </mergeCells>
  <phoneticPr fontId="1"/>
  <pageMargins left="0.98425196850393704" right="0.98425196850393704" top="0.98425196850393704" bottom="0.74803149606299213" header="0.31496062992125984" footer="0.31496062992125984"/>
  <pageSetup paperSize="9" scale="93" orientation="portrait" cellComments="asDisplayed" horizontalDpi="1200" verticalDpi="1200" r:id="rId1"/>
  <colBreaks count="1" manualBreakCount="1">
    <brk id="9" max="3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33"/>
  <sheetViews>
    <sheetView view="pageBreakPreview" zoomScaleNormal="100" zoomScaleSheetLayoutView="100" workbookViewId="0">
      <selection activeCell="E18" sqref="E18:E19"/>
    </sheetView>
  </sheetViews>
  <sheetFormatPr defaultColWidth="9" defaultRowHeight="13.5"/>
  <cols>
    <col min="1" max="1" width="16" style="9" customWidth="1"/>
    <col min="2" max="2" width="12.625" style="9" customWidth="1"/>
    <col min="3" max="3" width="17" style="9" customWidth="1"/>
    <col min="4" max="4" width="20" style="9" customWidth="1"/>
    <col min="5" max="5" width="13.875" style="9" bestFit="1" customWidth="1"/>
    <col min="6" max="6" width="9.375" style="9" customWidth="1"/>
    <col min="7" max="7" width="13.875" style="9" customWidth="1"/>
    <col min="8" max="8" width="7.5" style="9" bestFit="1" customWidth="1"/>
    <col min="9" max="9" width="11.625" style="9" bestFit="1" customWidth="1"/>
    <col min="10" max="10" width="11.625" style="9" customWidth="1"/>
    <col min="11" max="11" width="15.375" style="9" customWidth="1"/>
    <col min="12" max="16384" width="9" style="9"/>
  </cols>
  <sheetData>
    <row r="1" spans="1:11" ht="24.75" customHeight="1">
      <c r="A1" s="10" t="s">
        <v>83</v>
      </c>
      <c r="B1" s="17"/>
      <c r="C1" s="17"/>
      <c r="D1" s="17"/>
      <c r="K1" s="45" t="s">
        <v>84</v>
      </c>
    </row>
    <row r="2" spans="1:11" s="18" customFormat="1" ht="20.100000000000001" customHeight="1">
      <c r="A2" s="46" t="s">
        <v>93</v>
      </c>
      <c r="B2" s="82" t="str">
        <f>IF('申請書(例)'!F6="","",'申請書(例)'!F6)</f>
        <v>株式会社　〇〇サービス</v>
      </c>
      <c r="C2" s="82"/>
      <c r="D2" s="82"/>
      <c r="E2" s="82"/>
      <c r="F2" s="82"/>
      <c r="G2" s="82"/>
      <c r="H2" s="82"/>
      <c r="I2" s="82"/>
    </row>
    <row r="3" spans="1:11" s="18" customFormat="1" ht="15" customHeight="1">
      <c r="A3" s="83" t="s">
        <v>32</v>
      </c>
      <c r="B3" s="50" t="s">
        <v>31</v>
      </c>
      <c r="C3" s="43" t="s">
        <v>37</v>
      </c>
      <c r="D3" s="50" t="s">
        <v>30</v>
      </c>
      <c r="E3" s="43" t="s">
        <v>36</v>
      </c>
      <c r="F3" s="50" t="s">
        <v>29</v>
      </c>
      <c r="G3" s="86" t="s">
        <v>74</v>
      </c>
      <c r="H3" s="87"/>
      <c r="I3" s="88"/>
    </row>
    <row r="4" spans="1:11" s="18" customFormat="1" ht="15" customHeight="1">
      <c r="A4" s="84"/>
      <c r="B4" s="50" t="s">
        <v>28</v>
      </c>
      <c r="C4" s="89" t="s">
        <v>76</v>
      </c>
      <c r="D4" s="90"/>
      <c r="E4" s="50" t="s">
        <v>64</v>
      </c>
      <c r="F4" s="89" t="s">
        <v>60</v>
      </c>
      <c r="G4" s="91"/>
      <c r="H4" s="91"/>
      <c r="I4" s="90"/>
    </row>
    <row r="5" spans="1:11" s="18" customFormat="1" ht="15" customHeight="1">
      <c r="A5" s="85"/>
      <c r="B5" s="92" t="s">
        <v>59</v>
      </c>
      <c r="C5" s="92"/>
      <c r="D5" s="93" t="s">
        <v>75</v>
      </c>
      <c r="E5" s="93"/>
      <c r="F5" s="93"/>
      <c r="G5" s="93"/>
      <c r="H5" s="93"/>
      <c r="I5" s="93"/>
    </row>
    <row r="6" spans="1:11" s="18" customFormat="1" ht="9.9499999999999993" customHeight="1">
      <c r="A6" s="19"/>
      <c r="B6" s="20"/>
      <c r="C6" s="21"/>
      <c r="D6" s="21"/>
      <c r="E6" s="21"/>
      <c r="F6" s="21"/>
      <c r="G6" s="21"/>
      <c r="H6" s="21"/>
      <c r="I6" s="21"/>
    </row>
    <row r="7" spans="1:11" s="18" customFormat="1" ht="36">
      <c r="A7" s="47" t="s">
        <v>52</v>
      </c>
      <c r="B7" s="47" t="s">
        <v>27</v>
      </c>
      <c r="C7" s="51" t="s">
        <v>51</v>
      </c>
      <c r="D7" s="52" t="s">
        <v>53</v>
      </c>
      <c r="E7" s="47" t="s">
        <v>26</v>
      </c>
      <c r="F7" s="51" t="s">
        <v>25</v>
      </c>
      <c r="G7" s="51" t="s">
        <v>24</v>
      </c>
      <c r="H7" s="51" t="s">
        <v>23</v>
      </c>
      <c r="I7" s="51" t="s">
        <v>22</v>
      </c>
      <c r="J7" s="51" t="s">
        <v>21</v>
      </c>
      <c r="K7" s="53" t="s">
        <v>54</v>
      </c>
    </row>
    <row r="8" spans="1:11" s="18" customFormat="1" ht="16.5" customHeight="1">
      <c r="A8" s="48"/>
      <c r="B8" s="48"/>
      <c r="C8" s="48" t="s">
        <v>58</v>
      </c>
      <c r="D8" s="48" t="s">
        <v>20</v>
      </c>
      <c r="E8" s="48" t="s">
        <v>19</v>
      </c>
      <c r="F8" s="48" t="s">
        <v>18</v>
      </c>
      <c r="G8" s="48" t="s">
        <v>17</v>
      </c>
      <c r="H8" s="48" t="s">
        <v>16</v>
      </c>
      <c r="I8" s="48" t="s">
        <v>15</v>
      </c>
      <c r="J8" s="48" t="s">
        <v>14</v>
      </c>
      <c r="K8" s="48" t="s">
        <v>13</v>
      </c>
    </row>
    <row r="9" spans="1:11" s="18" customFormat="1" ht="16.5" customHeight="1">
      <c r="A9" s="49"/>
      <c r="B9" s="49"/>
      <c r="C9" s="49"/>
      <c r="D9" s="49"/>
      <c r="E9" s="49" t="s">
        <v>12</v>
      </c>
      <c r="F9" s="49" t="s">
        <v>12</v>
      </c>
      <c r="G9" s="49" t="s">
        <v>12</v>
      </c>
      <c r="H9" s="49"/>
      <c r="I9" s="49" t="s">
        <v>12</v>
      </c>
      <c r="J9" s="49" t="s">
        <v>12</v>
      </c>
      <c r="K9" s="49" t="s">
        <v>12</v>
      </c>
    </row>
    <row r="10" spans="1:11" s="18" customFormat="1" ht="15.75" customHeight="1">
      <c r="A10" s="76" t="s">
        <v>65</v>
      </c>
      <c r="B10" s="78" t="s">
        <v>77</v>
      </c>
      <c r="C10" s="76" t="s">
        <v>47</v>
      </c>
      <c r="D10" s="58">
        <v>45748</v>
      </c>
      <c r="E10" s="95">
        <v>100000</v>
      </c>
      <c r="F10" s="95">
        <v>66000</v>
      </c>
      <c r="G10" s="70">
        <f>IF(E10="","",E10-F10)</f>
        <v>34000</v>
      </c>
      <c r="H10" s="72" t="str">
        <f>IF(E10="","","1/2")</f>
        <v>1/2</v>
      </c>
      <c r="I10" s="74">
        <f>IF(E10="","",ROUNDDOWN(G10*0.5,-3))</f>
        <v>17000</v>
      </c>
      <c r="J10" s="74">
        <f>IF(C10="","",VLOOKUP(C10,※編集不可※!A$3:B$14,2,0))</f>
        <v>50000</v>
      </c>
      <c r="K10" s="74">
        <f>IF(I10="","",MIN(I10,J10))</f>
        <v>17000</v>
      </c>
    </row>
    <row r="11" spans="1:11" s="18" customFormat="1" ht="15.75" customHeight="1">
      <c r="A11" s="77"/>
      <c r="B11" s="79"/>
      <c r="C11" s="77"/>
      <c r="D11" s="59">
        <v>45931</v>
      </c>
      <c r="E11" s="96"/>
      <c r="F11" s="96"/>
      <c r="G11" s="71"/>
      <c r="H11" s="73"/>
      <c r="I11" s="75"/>
      <c r="J11" s="75"/>
      <c r="K11" s="75"/>
    </row>
    <row r="12" spans="1:11" s="18" customFormat="1" ht="15.75" customHeight="1">
      <c r="A12" s="76" t="s">
        <v>65</v>
      </c>
      <c r="B12" s="78" t="s">
        <v>78</v>
      </c>
      <c r="C12" s="76" t="s">
        <v>45</v>
      </c>
      <c r="D12" s="58">
        <v>45748</v>
      </c>
      <c r="E12" s="95">
        <v>75000</v>
      </c>
      <c r="F12" s="95"/>
      <c r="G12" s="70">
        <f>IF(E12="","",E12-F12)</f>
        <v>75000</v>
      </c>
      <c r="H12" s="72" t="str">
        <f>IF(E12="","","1/2")</f>
        <v>1/2</v>
      </c>
      <c r="I12" s="74">
        <f>IF(E12="","",ROUNDDOWN(G12*0.5,-3))</f>
        <v>37000</v>
      </c>
      <c r="J12" s="74">
        <f>IF(C12="","",VLOOKUP(C12,※編集不可※!A$3:B$14,2,0))</f>
        <v>40000</v>
      </c>
      <c r="K12" s="74">
        <f t="shared" ref="K12" si="0">IF(I12="","",MIN(I12,J12))</f>
        <v>37000</v>
      </c>
    </row>
    <row r="13" spans="1:11" s="18" customFormat="1" ht="15.75" customHeight="1">
      <c r="A13" s="77"/>
      <c r="B13" s="79"/>
      <c r="C13" s="77"/>
      <c r="D13" s="59">
        <v>45931</v>
      </c>
      <c r="E13" s="96"/>
      <c r="F13" s="96"/>
      <c r="G13" s="71"/>
      <c r="H13" s="73"/>
      <c r="I13" s="75"/>
      <c r="J13" s="75"/>
      <c r="K13" s="75"/>
    </row>
    <row r="14" spans="1:11" s="18" customFormat="1" ht="15.75" customHeight="1">
      <c r="A14" s="76" t="s">
        <v>65</v>
      </c>
      <c r="B14" s="78" t="s">
        <v>79</v>
      </c>
      <c r="C14" s="76" t="s">
        <v>46</v>
      </c>
      <c r="D14" s="58">
        <v>45748</v>
      </c>
      <c r="E14" s="95">
        <v>150000</v>
      </c>
      <c r="F14" s="95">
        <v>50000</v>
      </c>
      <c r="G14" s="70">
        <f>IF(E14="","",E14-F14)</f>
        <v>100000</v>
      </c>
      <c r="H14" s="72" t="str">
        <f>IF(E14="","","1/2")</f>
        <v>1/2</v>
      </c>
      <c r="I14" s="74">
        <f>IF(E14="","",ROUNDDOWN(G14*0.5,-3))</f>
        <v>50000</v>
      </c>
      <c r="J14" s="74">
        <f>IF(C14="","",VLOOKUP(C14,※編集不可※!A$3:B$14,2,0))</f>
        <v>50000</v>
      </c>
      <c r="K14" s="74">
        <f t="shared" ref="K14" si="1">IF(I14="","",MIN(I14,J14))</f>
        <v>50000</v>
      </c>
    </row>
    <row r="15" spans="1:11" s="18" customFormat="1" ht="15.75" customHeight="1">
      <c r="A15" s="77"/>
      <c r="B15" s="79"/>
      <c r="C15" s="77"/>
      <c r="D15" s="59">
        <v>45931</v>
      </c>
      <c r="E15" s="96"/>
      <c r="F15" s="96"/>
      <c r="G15" s="71"/>
      <c r="H15" s="73"/>
      <c r="I15" s="75"/>
      <c r="J15" s="75"/>
      <c r="K15" s="75"/>
    </row>
    <row r="16" spans="1:11" s="18" customFormat="1" ht="15.75" customHeight="1">
      <c r="A16" s="76" t="s">
        <v>66</v>
      </c>
      <c r="B16" s="78" t="s">
        <v>80</v>
      </c>
      <c r="C16" s="76" t="s">
        <v>42</v>
      </c>
      <c r="D16" s="58">
        <v>45748</v>
      </c>
      <c r="E16" s="95">
        <v>59000</v>
      </c>
      <c r="F16" s="95"/>
      <c r="G16" s="70">
        <f>IF(E16="","",E16-F16)</f>
        <v>59000</v>
      </c>
      <c r="H16" s="72" t="str">
        <f>IF(E16="","","1/2")</f>
        <v>1/2</v>
      </c>
      <c r="I16" s="74">
        <f>IF(E16="","",ROUNDDOWN(G16*0.5,-3))</f>
        <v>29000</v>
      </c>
      <c r="J16" s="74">
        <f>IF(C16="","",VLOOKUP(C16,※編集不可※!A$3:B$14,2,0))</f>
        <v>30000</v>
      </c>
      <c r="K16" s="74">
        <f>IF(I16="","",MIN(I16,J16))</f>
        <v>29000</v>
      </c>
    </row>
    <row r="17" spans="1:11" s="18" customFormat="1" ht="15.75" customHeight="1">
      <c r="A17" s="77"/>
      <c r="B17" s="79"/>
      <c r="C17" s="77"/>
      <c r="D17" s="59">
        <v>45931</v>
      </c>
      <c r="E17" s="96"/>
      <c r="F17" s="96"/>
      <c r="G17" s="71"/>
      <c r="H17" s="73"/>
      <c r="I17" s="75"/>
      <c r="J17" s="75"/>
      <c r="K17" s="75"/>
    </row>
    <row r="18" spans="1:11" s="18" customFormat="1" ht="15.75" customHeight="1">
      <c r="A18" s="76" t="s">
        <v>66</v>
      </c>
      <c r="B18" s="78" t="s">
        <v>81</v>
      </c>
      <c r="C18" s="76" t="s">
        <v>43</v>
      </c>
      <c r="D18" s="58">
        <v>45748</v>
      </c>
      <c r="E18" s="95">
        <v>25000</v>
      </c>
      <c r="F18" s="95"/>
      <c r="G18" s="70">
        <f>IF(E18="","",E18-F18)</f>
        <v>25000</v>
      </c>
      <c r="H18" s="72" t="str">
        <f>IF(E18="","","1/2")</f>
        <v>1/2</v>
      </c>
      <c r="I18" s="74">
        <f>IF(E18="","",ROUNDDOWN(G18*0.5,-3))</f>
        <v>12000</v>
      </c>
      <c r="J18" s="74">
        <f>IF(C18="","",VLOOKUP(C18,※編集不可※!A$3:B$14,2,0))</f>
        <v>12000</v>
      </c>
      <c r="K18" s="74">
        <f t="shared" ref="K18" si="2">IF(I18="","",MIN(I18,J18))</f>
        <v>12000</v>
      </c>
    </row>
    <row r="19" spans="1:11" s="18" customFormat="1" ht="15.75" customHeight="1">
      <c r="A19" s="77"/>
      <c r="B19" s="79"/>
      <c r="C19" s="77"/>
      <c r="D19" s="59">
        <v>45931</v>
      </c>
      <c r="E19" s="96"/>
      <c r="F19" s="96"/>
      <c r="G19" s="71"/>
      <c r="H19" s="73"/>
      <c r="I19" s="75"/>
      <c r="J19" s="75"/>
      <c r="K19" s="75"/>
    </row>
    <row r="20" spans="1:11" s="18" customFormat="1" ht="15.75" customHeight="1">
      <c r="A20" s="76" t="s">
        <v>66</v>
      </c>
      <c r="B20" s="78" t="s">
        <v>82</v>
      </c>
      <c r="C20" s="76" t="s">
        <v>44</v>
      </c>
      <c r="D20" s="58">
        <v>45748</v>
      </c>
      <c r="E20" s="95">
        <v>15000</v>
      </c>
      <c r="F20" s="95"/>
      <c r="G20" s="70">
        <v>20000</v>
      </c>
      <c r="H20" s="72" t="str">
        <f>IF(E20="","","1/2")</f>
        <v>1/2</v>
      </c>
      <c r="I20" s="74">
        <f>IF(E20="","",ROUNDDOWN(G20*0.5,-3))</f>
        <v>10000</v>
      </c>
      <c r="J20" s="74">
        <f>IF(C20="","",VLOOKUP(C20,※編集不可※!A$3:B$14,2,0))</f>
        <v>10000</v>
      </c>
      <c r="K20" s="74">
        <f>IF(I20="","",MIN(I20,J20))</f>
        <v>10000</v>
      </c>
    </row>
    <row r="21" spans="1:11" s="18" customFormat="1" ht="15.75" customHeight="1">
      <c r="A21" s="77"/>
      <c r="B21" s="79"/>
      <c r="C21" s="77"/>
      <c r="D21" s="59">
        <v>45931</v>
      </c>
      <c r="E21" s="96"/>
      <c r="F21" s="96"/>
      <c r="G21" s="71"/>
      <c r="H21" s="73"/>
      <c r="I21" s="75"/>
      <c r="J21" s="75"/>
      <c r="K21" s="75"/>
    </row>
    <row r="22" spans="1:11" s="18" customFormat="1" ht="13.15" customHeight="1">
      <c r="A22" s="76"/>
      <c r="B22" s="78"/>
      <c r="C22" s="76"/>
      <c r="D22" s="44"/>
      <c r="E22" s="80"/>
      <c r="F22" s="80"/>
      <c r="G22" s="70" t="str">
        <f>IF(E22="","",E22-F22)</f>
        <v/>
      </c>
      <c r="H22" s="72" t="str">
        <f>IF(E22="","","1/2")</f>
        <v/>
      </c>
      <c r="I22" s="74" t="str">
        <f>IF(E22="","",ROUNDDOWN(G22*0.5,-3))</f>
        <v/>
      </c>
      <c r="J22" s="74" t="str">
        <f>IF(C22="","",VLOOKUP(C22,※編集不可※!A$3:B$14,2,0))</f>
        <v/>
      </c>
      <c r="K22" s="74" t="str">
        <f t="shared" ref="K22" si="3">IF(I22="","",MIN(I22,J22))</f>
        <v/>
      </c>
    </row>
    <row r="23" spans="1:11" s="18" customFormat="1" ht="13.15" customHeight="1">
      <c r="A23" s="77"/>
      <c r="B23" s="79"/>
      <c r="C23" s="77"/>
      <c r="D23" s="56"/>
      <c r="E23" s="81"/>
      <c r="F23" s="81"/>
      <c r="G23" s="71"/>
      <c r="H23" s="73"/>
      <c r="I23" s="75"/>
      <c r="J23" s="75"/>
      <c r="K23" s="75"/>
    </row>
    <row r="24" spans="1:11" s="18" customFormat="1" ht="13.15" customHeight="1">
      <c r="A24" s="76"/>
      <c r="B24" s="78"/>
      <c r="C24" s="76"/>
      <c r="D24" s="44"/>
      <c r="E24" s="80"/>
      <c r="F24" s="80"/>
      <c r="G24" s="70" t="str">
        <f>IF(E24="","",E24-F24)</f>
        <v/>
      </c>
      <c r="H24" s="72" t="str">
        <f>IF(E24="","","1/2")</f>
        <v/>
      </c>
      <c r="I24" s="74" t="str">
        <f>IF(E24="","",ROUNDDOWN(G24*0.5,-3))</f>
        <v/>
      </c>
      <c r="J24" s="74" t="str">
        <f>IF(C24="","",VLOOKUP(C24,※編集不可※!A$3:B$14,2,0))</f>
        <v/>
      </c>
      <c r="K24" s="74" t="str">
        <f t="shared" ref="K24" si="4">IF(I24="","",MIN(I24,J24))</f>
        <v/>
      </c>
    </row>
    <row r="25" spans="1:11" s="18" customFormat="1" ht="13.15" customHeight="1">
      <c r="A25" s="77"/>
      <c r="B25" s="79"/>
      <c r="C25" s="77"/>
      <c r="D25" s="56"/>
      <c r="E25" s="81"/>
      <c r="F25" s="81"/>
      <c r="G25" s="71"/>
      <c r="H25" s="73"/>
      <c r="I25" s="75"/>
      <c r="J25" s="75"/>
      <c r="K25" s="75"/>
    </row>
    <row r="26" spans="1:11" s="18" customFormat="1" ht="13.15" customHeight="1">
      <c r="A26" s="76"/>
      <c r="B26" s="78"/>
      <c r="C26" s="76"/>
      <c r="D26" s="44"/>
      <c r="E26" s="80"/>
      <c r="F26" s="80"/>
      <c r="G26" s="70" t="str">
        <f>IF(E26="","",E26-F26)</f>
        <v/>
      </c>
      <c r="H26" s="72" t="str">
        <f>IF(E26="","","1/2")</f>
        <v/>
      </c>
      <c r="I26" s="74" t="str">
        <f>IF(E26="","",ROUNDDOWN(G26*0.5,-3))</f>
        <v/>
      </c>
      <c r="J26" s="74" t="str">
        <f>IF(C26="","",VLOOKUP(C26,※編集不可※!A$3:B$14,2,0))</f>
        <v/>
      </c>
      <c r="K26" s="74" t="str">
        <f t="shared" ref="K26" si="5">IF(I26="","",MIN(I26,J26))</f>
        <v/>
      </c>
    </row>
    <row r="27" spans="1:11" s="18" customFormat="1" ht="13.15" customHeight="1">
      <c r="A27" s="77"/>
      <c r="B27" s="79"/>
      <c r="C27" s="77"/>
      <c r="D27" s="57"/>
      <c r="E27" s="81"/>
      <c r="F27" s="81"/>
      <c r="G27" s="71"/>
      <c r="H27" s="73"/>
      <c r="I27" s="75"/>
      <c r="J27" s="75"/>
      <c r="K27" s="75"/>
    </row>
    <row r="28" spans="1:11" s="18" customFormat="1" ht="20.100000000000001" customHeight="1">
      <c r="A28" s="69" t="s">
        <v>11</v>
      </c>
      <c r="B28" s="69"/>
      <c r="C28" s="69"/>
      <c r="D28" s="69"/>
      <c r="E28" s="54">
        <f>SUM(E10:E27)</f>
        <v>424000</v>
      </c>
      <c r="F28" s="54">
        <f>SUM(F10:F27)</f>
        <v>116000</v>
      </c>
      <c r="G28" s="54">
        <f>SUM(G10:G27)</f>
        <v>313000</v>
      </c>
      <c r="H28" s="55"/>
      <c r="I28" s="54">
        <f>SUM(I10:I27)</f>
        <v>155000</v>
      </c>
      <c r="J28" s="55"/>
      <c r="K28" s="54">
        <f>SUM(K10:K27)</f>
        <v>155000</v>
      </c>
    </row>
    <row r="29" spans="1:11" s="18" customFormat="1" ht="20.100000000000001" customHeight="1">
      <c r="A29" s="22" t="s">
        <v>90</v>
      </c>
      <c r="B29" s="23"/>
      <c r="C29" s="24"/>
      <c r="D29" s="24"/>
      <c r="E29" s="24"/>
      <c r="F29" s="24"/>
      <c r="G29" s="24"/>
      <c r="H29" s="24"/>
      <c r="I29" s="24"/>
    </row>
    <row r="30" spans="1:11" s="18" customFormat="1" ht="20.100000000000001" customHeight="1">
      <c r="A30" s="18" t="s">
        <v>35</v>
      </c>
    </row>
    <row r="31" spans="1:11" s="18" customFormat="1" ht="20.100000000000001" customHeight="1">
      <c r="A31" s="18" t="s">
        <v>34</v>
      </c>
    </row>
    <row r="32" spans="1:11" s="18" customFormat="1" ht="20.100000000000001" customHeight="1">
      <c r="A32" s="18" t="s">
        <v>33</v>
      </c>
    </row>
    <row r="33" ht="21" customHeight="1"/>
  </sheetData>
  <mergeCells count="98">
    <mergeCell ref="A3:A5"/>
    <mergeCell ref="B5:C5"/>
    <mergeCell ref="D5:I5"/>
    <mergeCell ref="K12:K13"/>
    <mergeCell ref="J10:J11"/>
    <mergeCell ref="J12:J13"/>
    <mergeCell ref="B10:B11"/>
    <mergeCell ref="J14:J15"/>
    <mergeCell ref="G3:I3"/>
    <mergeCell ref="C4:D4"/>
    <mergeCell ref="F4:I4"/>
    <mergeCell ref="H10:H11"/>
    <mergeCell ref="G10:G11"/>
    <mergeCell ref="I10:I11"/>
    <mergeCell ref="E14:E15"/>
    <mergeCell ref="F14:F15"/>
    <mergeCell ref="H12:H13"/>
    <mergeCell ref="I12:I13"/>
    <mergeCell ref="C14:C15"/>
    <mergeCell ref="C10:C11"/>
    <mergeCell ref="E10:E11"/>
    <mergeCell ref="F10:F11"/>
    <mergeCell ref="G12:G13"/>
    <mergeCell ref="G14:G15"/>
    <mergeCell ref="I16:I17"/>
    <mergeCell ref="I18:I19"/>
    <mergeCell ref="F18:F19"/>
    <mergeCell ref="G18:G19"/>
    <mergeCell ref="H18:H19"/>
    <mergeCell ref="K18:K19"/>
    <mergeCell ref="C16:C17"/>
    <mergeCell ref="E16:E17"/>
    <mergeCell ref="K14:K15"/>
    <mergeCell ref="K10:K11"/>
    <mergeCell ref="C12:C13"/>
    <mergeCell ref="E12:E13"/>
    <mergeCell ref="F12:F13"/>
    <mergeCell ref="H14:H15"/>
    <mergeCell ref="I14:I15"/>
    <mergeCell ref="K16:K17"/>
    <mergeCell ref="C18:C19"/>
    <mergeCell ref="E18:E19"/>
    <mergeCell ref="F16:F17"/>
    <mergeCell ref="G16:G17"/>
    <mergeCell ref="H16:H17"/>
    <mergeCell ref="I24:I25"/>
    <mergeCell ref="I20:I21"/>
    <mergeCell ref="C22:C23"/>
    <mergeCell ref="E22:E23"/>
    <mergeCell ref="F22:F23"/>
    <mergeCell ref="G22:G23"/>
    <mergeCell ref="H22:H23"/>
    <mergeCell ref="I22:I23"/>
    <mergeCell ref="C20:C21"/>
    <mergeCell ref="E20:E21"/>
    <mergeCell ref="F20:F21"/>
    <mergeCell ref="G20:G21"/>
    <mergeCell ref="H20:H21"/>
    <mergeCell ref="K20:K21"/>
    <mergeCell ref="K22:K23"/>
    <mergeCell ref="K24:K25"/>
    <mergeCell ref="C26:C27"/>
    <mergeCell ref="E26:E27"/>
    <mergeCell ref="F26:F27"/>
    <mergeCell ref="G26:G27"/>
    <mergeCell ref="H26:H27"/>
    <mergeCell ref="I26:I27"/>
    <mergeCell ref="J26:J27"/>
    <mergeCell ref="K26:K27"/>
    <mergeCell ref="C24:C25"/>
    <mergeCell ref="E24:E25"/>
    <mergeCell ref="F24:F25"/>
    <mergeCell ref="G24:G25"/>
    <mergeCell ref="H24:H25"/>
    <mergeCell ref="A22:A23"/>
    <mergeCell ref="A24:A25"/>
    <mergeCell ref="A26:A27"/>
    <mergeCell ref="B12:B13"/>
    <mergeCell ref="B14:B15"/>
    <mergeCell ref="B16:B17"/>
    <mergeCell ref="B18:B19"/>
    <mergeCell ref="B20:B21"/>
    <mergeCell ref="B2:I2"/>
    <mergeCell ref="A28:D28"/>
    <mergeCell ref="J16:J17"/>
    <mergeCell ref="J18:J19"/>
    <mergeCell ref="J20:J21"/>
    <mergeCell ref="J22:J23"/>
    <mergeCell ref="J24:J25"/>
    <mergeCell ref="B22:B23"/>
    <mergeCell ref="B24:B25"/>
    <mergeCell ref="B26:B27"/>
    <mergeCell ref="A10:A11"/>
    <mergeCell ref="A12:A13"/>
    <mergeCell ref="A14:A15"/>
    <mergeCell ref="A16:A17"/>
    <mergeCell ref="A18:A19"/>
    <mergeCell ref="A20:A21"/>
  </mergeCells>
  <phoneticPr fontId="1"/>
  <printOptions horizontalCentered="1"/>
  <pageMargins left="0.51181102362204722" right="0.51181102362204722" top="1.1811023622047245" bottom="0.59055118110236227" header="0.31496062992125984" footer="0.31496062992125984"/>
  <pageSetup paperSize="9" scale="90" orientation="landscape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※編集不可※!$A$3:$A$14</xm:f>
          </x14:formula1>
          <xm:sqref>C10:C27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4.9989318521683403E-2"/>
  </sheetPr>
  <dimension ref="A2:B14"/>
  <sheetViews>
    <sheetView workbookViewId="0">
      <selection activeCell="B33" sqref="B33"/>
    </sheetView>
  </sheetViews>
  <sheetFormatPr defaultColWidth="9" defaultRowHeight="13.5"/>
  <cols>
    <col min="1" max="1" width="60.625" style="11" customWidth="1"/>
    <col min="2" max="2" width="12.625" style="11" customWidth="1"/>
    <col min="3" max="16384" width="9" style="11"/>
  </cols>
  <sheetData>
    <row r="2" spans="1:2">
      <c r="A2" s="16" t="s">
        <v>49</v>
      </c>
      <c r="B2" s="15" t="s">
        <v>48</v>
      </c>
    </row>
    <row r="3" spans="1:2">
      <c r="A3" s="14" t="s">
        <v>47</v>
      </c>
      <c r="B3" s="12">
        <v>50000</v>
      </c>
    </row>
    <row r="4" spans="1:2">
      <c r="A4" s="14" t="s">
        <v>46</v>
      </c>
      <c r="B4" s="12">
        <v>50000</v>
      </c>
    </row>
    <row r="5" spans="1:2">
      <c r="A5" s="14" t="s">
        <v>45</v>
      </c>
      <c r="B5" s="12">
        <v>40000</v>
      </c>
    </row>
    <row r="6" spans="1:2">
      <c r="A6" s="14" t="s">
        <v>44</v>
      </c>
      <c r="B6" s="12">
        <v>10000</v>
      </c>
    </row>
    <row r="7" spans="1:2">
      <c r="A7" s="14" t="s">
        <v>43</v>
      </c>
      <c r="B7" s="12">
        <v>12000</v>
      </c>
    </row>
    <row r="8" spans="1:2">
      <c r="A8" s="13" t="s">
        <v>42</v>
      </c>
      <c r="B8" s="12">
        <v>30000</v>
      </c>
    </row>
    <row r="9" spans="1:2">
      <c r="A9" s="12" t="s">
        <v>41</v>
      </c>
      <c r="B9" s="12">
        <v>30000</v>
      </c>
    </row>
    <row r="10" spans="1:2">
      <c r="A10" s="12" t="s">
        <v>40</v>
      </c>
      <c r="B10" s="12">
        <v>30000</v>
      </c>
    </row>
    <row r="11" spans="1:2">
      <c r="A11" s="12" t="s">
        <v>39</v>
      </c>
      <c r="B11" s="12">
        <v>30000</v>
      </c>
    </row>
    <row r="12" spans="1:2">
      <c r="A12" s="12" t="s">
        <v>38</v>
      </c>
      <c r="B12" s="12">
        <v>30000</v>
      </c>
    </row>
    <row r="13" spans="1:2">
      <c r="A13" s="12" t="s">
        <v>62</v>
      </c>
      <c r="B13" s="12">
        <v>30000</v>
      </c>
    </row>
    <row r="14" spans="1:2">
      <c r="A14" s="12" t="s">
        <v>63</v>
      </c>
      <c r="B14" s="12">
        <v>30000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申請書</vt:lpstr>
      <vt:lpstr>所要額内訳書</vt:lpstr>
      <vt:lpstr>申請書(例)</vt:lpstr>
      <vt:lpstr>所要額内訳書（例）</vt:lpstr>
      <vt:lpstr>※編集不可※</vt:lpstr>
      <vt:lpstr>所要額内訳書!Print_Area</vt:lpstr>
      <vt:lpstr>'所要額内訳書（例）'!Print_Area</vt:lpstr>
      <vt:lpstr>申請書!Print_Area</vt:lpstr>
      <vt:lpstr>'申請書(例)'!Print_Area</vt:lpstr>
      <vt:lpstr>介護職員初任者研修</vt:lpstr>
      <vt:lpstr>研修リスト</vt:lpstr>
      <vt:lpstr>対象研修等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2024-03-22T01:53:24Z</dcterms:created>
  <dcterms:modified xsi:type="dcterms:W3CDTF">2025-03-24T23:51:15Z</dcterms:modified>
</cp:coreProperties>
</file>