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JWS25024\Documents\電力入札\R8\"/>
    </mc:Choice>
  </mc:AlternateContent>
  <xr:revisionPtr revIDLastSave="0" documentId="13_ncr:1_{4BC6EEDB-0DC5-404B-B69A-4D83C5BA68A3}" xr6:coauthVersionLast="47" xr6:coauthVersionMax="47" xr10:uidLastSave="{00000000-0000-0000-0000-000000000000}"/>
  <bookViews>
    <workbookView xWindow="-120" yWindow="-120" windowWidth="29040" windowHeight="15720" tabRatio="772" xr2:uid="{00000000-000D-0000-FFFF-FFFF00000000}"/>
  </bookViews>
  <sheets>
    <sheet name="内訳書" sheetId="46" r:id="rId1"/>
  </sheets>
  <definedNames>
    <definedName name="_xlnm.Print_Area" localSheetId="0">内訳書!$A$1:$T$50</definedName>
    <definedName name="_xlnm.Print_Titles" localSheetId="0">内訳書!$12:$12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46" l="1"/>
  <c r="J46" i="46" s="1"/>
  <c r="T13" i="46"/>
  <c r="L41" i="46"/>
  <c r="L13" i="46"/>
  <c r="M46" i="46"/>
  <c r="R46" i="46"/>
  <c r="O46" i="46"/>
  <c r="R49" i="46" l="1"/>
  <c r="I45" i="46" l="1"/>
  <c r="I40" i="46"/>
  <c r="I39" i="46"/>
  <c r="D46" i="46" l="1"/>
  <c r="K45" i="46"/>
  <c r="K44" i="46"/>
  <c r="K13" i="46"/>
  <c r="Q44" i="46"/>
  <c r="Q45" i="46"/>
  <c r="Q13" i="46"/>
  <c r="T44" i="46"/>
  <c r="T45" i="46"/>
  <c r="I44" i="46"/>
  <c r="L45" i="46" l="1"/>
  <c r="L44" i="46"/>
  <c r="T43" i="46"/>
  <c r="Q43" i="46"/>
  <c r="K43" i="46"/>
  <c r="I43" i="46"/>
  <c r="T42" i="46"/>
  <c r="Q42" i="46"/>
  <c r="I42" i="46"/>
  <c r="T41" i="46"/>
  <c r="Q41" i="46"/>
  <c r="K41" i="46"/>
  <c r="I41" i="46"/>
  <c r="T40" i="46"/>
  <c r="Q40" i="46"/>
  <c r="T39" i="46"/>
  <c r="Q39" i="46"/>
  <c r="K39" i="46"/>
  <c r="T38" i="46"/>
  <c r="Q38" i="46"/>
  <c r="K38" i="46"/>
  <c r="I38" i="46"/>
  <c r="T37" i="46"/>
  <c r="Q37" i="46"/>
  <c r="K37" i="46"/>
  <c r="I37" i="46"/>
  <c r="T36" i="46"/>
  <c r="Q36" i="46"/>
  <c r="K36" i="46"/>
  <c r="I36" i="46"/>
  <c r="T35" i="46"/>
  <c r="Q35" i="46"/>
  <c r="K35" i="46"/>
  <c r="I35" i="46"/>
  <c r="T34" i="46"/>
  <c r="Q34" i="46"/>
  <c r="K34" i="46"/>
  <c r="I34" i="46"/>
  <c r="T33" i="46"/>
  <c r="Q33" i="46"/>
  <c r="K33" i="46"/>
  <c r="I33" i="46"/>
  <c r="T32" i="46"/>
  <c r="Q32" i="46"/>
  <c r="K32" i="46"/>
  <c r="I32" i="46"/>
  <c r="T31" i="46"/>
  <c r="Q31" i="46"/>
  <c r="K31" i="46"/>
  <c r="I31" i="46"/>
  <c r="T30" i="46"/>
  <c r="Q30" i="46"/>
  <c r="K30" i="46"/>
  <c r="I30" i="46"/>
  <c r="T29" i="46"/>
  <c r="Q29" i="46"/>
  <c r="K29" i="46"/>
  <c r="I29" i="46"/>
  <c r="T28" i="46"/>
  <c r="Q28" i="46"/>
  <c r="K28" i="46"/>
  <c r="I28" i="46"/>
  <c r="T27" i="46"/>
  <c r="Q27" i="46"/>
  <c r="K27" i="46"/>
  <c r="I27" i="46"/>
  <c r="T26" i="46"/>
  <c r="Q26" i="46"/>
  <c r="K26" i="46"/>
  <c r="I26" i="46"/>
  <c r="T25" i="46"/>
  <c r="Q25" i="46"/>
  <c r="K25" i="46"/>
  <c r="I25" i="46"/>
  <c r="T24" i="46"/>
  <c r="Q24" i="46"/>
  <c r="K24" i="46"/>
  <c r="I24" i="46"/>
  <c r="T23" i="46"/>
  <c r="Q23" i="46"/>
  <c r="K23" i="46"/>
  <c r="I23" i="46"/>
  <c r="T22" i="46"/>
  <c r="Q22" i="46"/>
  <c r="K22" i="46"/>
  <c r="I22" i="46"/>
  <c r="T21" i="46"/>
  <c r="Q21" i="46"/>
  <c r="K21" i="46"/>
  <c r="I21" i="46"/>
  <c r="T20" i="46"/>
  <c r="Q20" i="46"/>
  <c r="K20" i="46"/>
  <c r="I20" i="46"/>
  <c r="T19" i="46"/>
  <c r="Q19" i="46"/>
  <c r="K19" i="46"/>
  <c r="I19" i="46"/>
  <c r="T18" i="46"/>
  <c r="Q18" i="46"/>
  <c r="K18" i="46"/>
  <c r="I18" i="46"/>
  <c r="T17" i="46"/>
  <c r="Q17" i="46"/>
  <c r="K17" i="46"/>
  <c r="I17" i="46"/>
  <c r="T16" i="46"/>
  <c r="Q16" i="46"/>
  <c r="K16" i="46"/>
  <c r="I16" i="46"/>
  <c r="T15" i="46"/>
  <c r="Q15" i="46"/>
  <c r="K15" i="46"/>
  <c r="I15" i="46"/>
  <c r="T14" i="46"/>
  <c r="Q14" i="46"/>
  <c r="K14" i="46"/>
  <c r="I14" i="46"/>
  <c r="K46" i="46" l="1"/>
  <c r="L14" i="46"/>
  <c r="L21" i="46"/>
  <c r="L22" i="46"/>
  <c r="L23" i="46"/>
  <c r="L24" i="46"/>
  <c r="L25" i="46"/>
  <c r="L26" i="46"/>
  <c r="L30" i="46"/>
  <c r="L34" i="46"/>
  <c r="L43" i="46"/>
  <c r="L35" i="46"/>
  <c r="L36" i="46"/>
  <c r="L37" i="46"/>
  <c r="L38" i="46"/>
  <c r="L39" i="46"/>
  <c r="L42" i="46"/>
  <c r="L15" i="46"/>
  <c r="L16" i="46"/>
  <c r="L17" i="46"/>
  <c r="L18" i="46"/>
  <c r="L19" i="46"/>
  <c r="L27" i="46"/>
  <c r="L28" i="46"/>
  <c r="L29" i="46"/>
  <c r="L40" i="46"/>
  <c r="L31" i="46"/>
  <c r="L32" i="46"/>
  <c r="L33" i="46"/>
  <c r="L20" i="46"/>
</calcChain>
</file>

<file path=xl/sharedStrings.xml><?xml version="1.0" encoding="utf-8"?>
<sst xmlns="http://schemas.openxmlformats.org/spreadsheetml/2006/main" count="106" uniqueCount="105">
  <si>
    <t>さくらんど会館</t>
    <rPh sb="5" eb="7">
      <t>カイカン</t>
    </rPh>
    <phoneticPr fontId="1"/>
  </si>
  <si>
    <t>施設名</t>
    <rPh sb="0" eb="2">
      <t>シセツ</t>
    </rPh>
    <rPh sb="2" eb="3">
      <t>メイ</t>
    </rPh>
    <phoneticPr fontId="1"/>
  </si>
  <si>
    <t>村松野球場</t>
    <rPh sb="0" eb="2">
      <t>ムラマツ</t>
    </rPh>
    <rPh sb="2" eb="5">
      <t>ヤキュウジョウ</t>
    </rPh>
    <phoneticPr fontId="1"/>
  </si>
  <si>
    <t>村松体育館</t>
    <rPh sb="0" eb="2">
      <t>ムラマツ</t>
    </rPh>
    <rPh sb="2" eb="5">
      <t>タイイクカン</t>
    </rPh>
    <phoneticPr fontId="1"/>
  </si>
  <si>
    <t>西公園</t>
    <rPh sb="0" eb="1">
      <t>ニシ</t>
    </rPh>
    <rPh sb="1" eb="3">
      <t>コウエン</t>
    </rPh>
    <phoneticPr fontId="1"/>
  </si>
  <si>
    <t>総合会館</t>
    <rPh sb="0" eb="2">
      <t>ソウゴウ</t>
    </rPh>
    <rPh sb="2" eb="4">
      <t>カイカン</t>
    </rPh>
    <phoneticPr fontId="1"/>
  </si>
  <si>
    <t>五泉小学校</t>
    <rPh sb="0" eb="2">
      <t>ゴセン</t>
    </rPh>
    <rPh sb="2" eb="5">
      <t>ショウガッコウ</t>
    </rPh>
    <phoneticPr fontId="1"/>
  </si>
  <si>
    <t>五泉南小学校</t>
    <rPh sb="0" eb="2">
      <t>ゴセン</t>
    </rPh>
    <rPh sb="2" eb="3">
      <t>ミナミ</t>
    </rPh>
    <rPh sb="3" eb="6">
      <t>ショウガッコウ</t>
    </rPh>
    <phoneticPr fontId="1"/>
  </si>
  <si>
    <t>五泉東小学校</t>
    <rPh sb="0" eb="2">
      <t>ゴセン</t>
    </rPh>
    <rPh sb="2" eb="3">
      <t>ヒガシ</t>
    </rPh>
    <rPh sb="3" eb="6">
      <t>ショウガッコウ</t>
    </rPh>
    <phoneticPr fontId="1"/>
  </si>
  <si>
    <t>巣本小学校</t>
    <rPh sb="0" eb="2">
      <t>スモト</t>
    </rPh>
    <rPh sb="2" eb="5">
      <t>ショウガッコウ</t>
    </rPh>
    <phoneticPr fontId="1"/>
  </si>
  <si>
    <t>橋田小学校</t>
    <rPh sb="0" eb="2">
      <t>ハシダ</t>
    </rPh>
    <rPh sb="2" eb="5">
      <t>ショウガッコウ</t>
    </rPh>
    <phoneticPr fontId="1"/>
  </si>
  <si>
    <t>大蒲原小学校</t>
    <rPh sb="0" eb="1">
      <t>オオ</t>
    </rPh>
    <rPh sb="1" eb="3">
      <t>カンバラ</t>
    </rPh>
    <rPh sb="3" eb="6">
      <t>ショウガッコウ</t>
    </rPh>
    <phoneticPr fontId="1"/>
  </si>
  <si>
    <t>村松小学校</t>
    <rPh sb="0" eb="2">
      <t>ムラマツ</t>
    </rPh>
    <rPh sb="2" eb="5">
      <t>ショウガッコウ</t>
    </rPh>
    <phoneticPr fontId="1"/>
  </si>
  <si>
    <t>所在地</t>
    <rPh sb="0" eb="3">
      <t>ショザイチ</t>
    </rPh>
    <phoneticPr fontId="1"/>
  </si>
  <si>
    <t>学校町3-14</t>
    <rPh sb="0" eb="3">
      <t>ガッコウチョウ</t>
    </rPh>
    <phoneticPr fontId="1"/>
  </si>
  <si>
    <t>駅前2丁目5-53</t>
    <rPh sb="0" eb="2">
      <t>エキマエ</t>
    </rPh>
    <rPh sb="3" eb="5">
      <t>チョウメ</t>
    </rPh>
    <phoneticPr fontId="1"/>
  </si>
  <si>
    <t>赤海3714</t>
    <rPh sb="0" eb="1">
      <t>アカ</t>
    </rPh>
    <rPh sb="1" eb="2">
      <t>ウミ</t>
    </rPh>
    <phoneticPr fontId="1"/>
  </si>
  <si>
    <t>川東小学校</t>
    <rPh sb="0" eb="2">
      <t>カワヒガシ</t>
    </rPh>
    <rPh sb="2" eb="5">
      <t>ショウガッコウ</t>
    </rPh>
    <phoneticPr fontId="1"/>
  </si>
  <si>
    <t>中川新2431</t>
    <rPh sb="0" eb="1">
      <t>ナカ</t>
    </rPh>
    <rPh sb="1" eb="2">
      <t>カワ</t>
    </rPh>
    <rPh sb="2" eb="3">
      <t>シン</t>
    </rPh>
    <phoneticPr fontId="1"/>
  </si>
  <si>
    <t>論瀬47-1</t>
    <rPh sb="0" eb="1">
      <t>ロン</t>
    </rPh>
    <rPh sb="1" eb="2">
      <t>セ</t>
    </rPh>
    <phoneticPr fontId="1"/>
  </si>
  <si>
    <t>橋田1016</t>
    <rPh sb="0" eb="2">
      <t>ハシダ</t>
    </rPh>
    <phoneticPr fontId="1"/>
  </si>
  <si>
    <t>南田中646-2</t>
    <rPh sb="0" eb="1">
      <t>ミナミ</t>
    </rPh>
    <rPh sb="1" eb="3">
      <t>タナカ</t>
    </rPh>
    <phoneticPr fontId="1"/>
  </si>
  <si>
    <t>城下1丁目865</t>
    <rPh sb="0" eb="2">
      <t>シロシタ</t>
    </rPh>
    <rPh sb="3" eb="5">
      <t>チョウメ</t>
    </rPh>
    <phoneticPr fontId="1"/>
  </si>
  <si>
    <t>愛宕小学校</t>
    <rPh sb="0" eb="2">
      <t>アタゴ</t>
    </rPh>
    <rPh sb="2" eb="5">
      <t>ショウガッコウ</t>
    </rPh>
    <phoneticPr fontId="1"/>
  </si>
  <si>
    <t>石曽根8074-2</t>
    <rPh sb="0" eb="1">
      <t>イシ</t>
    </rPh>
    <rPh sb="1" eb="2">
      <t>ソ</t>
    </rPh>
    <rPh sb="2" eb="3">
      <t>ネ</t>
    </rPh>
    <phoneticPr fontId="1"/>
  </si>
  <si>
    <t>五泉北中学校</t>
    <rPh sb="0" eb="2">
      <t>ゴセン</t>
    </rPh>
    <rPh sb="2" eb="3">
      <t>キタ</t>
    </rPh>
    <rPh sb="3" eb="6">
      <t>チュウガッコウ</t>
    </rPh>
    <phoneticPr fontId="1"/>
  </si>
  <si>
    <t>三本木2丁目7-1</t>
    <rPh sb="0" eb="3">
      <t>サンボンギ</t>
    </rPh>
    <rPh sb="4" eb="6">
      <t>チョウメ</t>
    </rPh>
    <phoneticPr fontId="1"/>
  </si>
  <si>
    <t>川東中学校</t>
    <rPh sb="0" eb="2">
      <t>カワヒガシ</t>
    </rPh>
    <rPh sb="2" eb="5">
      <t>チュウガッコウ</t>
    </rPh>
    <phoneticPr fontId="1"/>
  </si>
  <si>
    <t>猿和田181</t>
    <rPh sb="0" eb="3">
      <t>サルワダ</t>
    </rPh>
    <phoneticPr fontId="1"/>
  </si>
  <si>
    <t>愛宕甲2705-1</t>
    <rPh sb="0" eb="2">
      <t>アタゴ</t>
    </rPh>
    <rPh sb="2" eb="3">
      <t>コウ</t>
    </rPh>
    <phoneticPr fontId="1"/>
  </si>
  <si>
    <t>太田1094-1</t>
    <rPh sb="0" eb="2">
      <t>オオタ</t>
    </rPh>
    <phoneticPr fontId="1"/>
  </si>
  <si>
    <t>村松乙118-2</t>
    <rPh sb="0" eb="2">
      <t>ムラマツ</t>
    </rPh>
    <rPh sb="2" eb="3">
      <t>オツ</t>
    </rPh>
    <phoneticPr fontId="1"/>
  </si>
  <si>
    <t>合計</t>
    <rPh sb="0" eb="2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</si>
  <si>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</si>
  <si>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</si>
  <si>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夏季</t>
    <rPh sb="0" eb="2">
      <t>カキ</t>
    </rPh>
    <phoneticPr fontId="2"/>
  </si>
  <si>
    <t>その他季</t>
    <rPh sb="2" eb="3">
      <t>タ</t>
    </rPh>
    <rPh sb="3" eb="4">
      <t>キ</t>
    </rPh>
    <phoneticPr fontId="2"/>
  </si>
  <si>
    <t>①</t>
    <phoneticPr fontId="2"/>
  </si>
  <si>
    <t>②</t>
    <phoneticPr fontId="2"/>
  </si>
  <si>
    <t>入札内訳書</t>
    <rPh sb="0" eb="2">
      <t>ニュウサツ</t>
    </rPh>
    <rPh sb="2" eb="5">
      <t>ウチワケショ</t>
    </rPh>
    <phoneticPr fontId="1"/>
  </si>
  <si>
    <t>愛宕甲2712-1</t>
    <phoneticPr fontId="2"/>
  </si>
  <si>
    <t>土深64</t>
    <phoneticPr fontId="2"/>
  </si>
  <si>
    <t>住所（所在地）</t>
    <rPh sb="0" eb="2">
      <t>ジュウショ</t>
    </rPh>
    <rPh sb="3" eb="6">
      <t>ショザイチ</t>
    </rPh>
    <phoneticPr fontId="1"/>
  </si>
  <si>
    <t>商号又は名称</t>
    <rPh sb="0" eb="1">
      <t>ショウ</t>
    </rPh>
    <rPh sb="1" eb="2">
      <t>ゴウ</t>
    </rPh>
    <rPh sb="2" eb="3">
      <t>マタ</t>
    </rPh>
    <rPh sb="4" eb="6">
      <t>メイショウ</t>
    </rPh>
    <phoneticPr fontId="1"/>
  </si>
  <si>
    <t>㊞</t>
    <phoneticPr fontId="1"/>
  </si>
  <si>
    <t>代理人</t>
    <rPh sb="0" eb="3">
      <t>ダイリニン</t>
    </rPh>
    <phoneticPr fontId="1"/>
  </si>
  <si>
    <t>代表者</t>
    <rPh sb="0" eb="3">
      <t>ダイヒョウシャ</t>
    </rPh>
    <phoneticPr fontId="1"/>
  </si>
  <si>
    <t>図書館</t>
    <rPh sb="0" eb="3">
      <t>トショカン</t>
    </rPh>
    <phoneticPr fontId="2"/>
  </si>
  <si>
    <t>郷屋川1丁目1-8</t>
    <rPh sb="0" eb="1">
      <t>ゴウ</t>
    </rPh>
    <rPh sb="1" eb="2">
      <t>ヤ</t>
    </rPh>
    <rPh sb="2" eb="3">
      <t>カワ</t>
    </rPh>
    <rPh sb="4" eb="6">
      <t>チョウメ</t>
    </rPh>
    <phoneticPr fontId="2"/>
  </si>
  <si>
    <t>斎場</t>
    <rPh sb="0" eb="2">
      <t>サイジョウ</t>
    </rPh>
    <phoneticPr fontId="2"/>
  </si>
  <si>
    <t>赤海2887-14</t>
    <rPh sb="0" eb="1">
      <t>アカ</t>
    </rPh>
    <rPh sb="1" eb="2">
      <t>ウミ</t>
    </rPh>
    <phoneticPr fontId="2"/>
  </si>
  <si>
    <t>入札番号</t>
    <rPh sb="0" eb="2">
      <t>ニュウサツ</t>
    </rPh>
    <rPh sb="2" eb="4">
      <t>バンゴウ</t>
    </rPh>
    <phoneticPr fontId="2"/>
  </si>
  <si>
    <t>入札書記載金額(円)
①＋②＋③</t>
    <rPh sb="0" eb="2">
      <t>ニュウサツ</t>
    </rPh>
    <rPh sb="2" eb="3">
      <t>ショ</t>
    </rPh>
    <rPh sb="3" eb="5">
      <t>キサイ</t>
    </rPh>
    <rPh sb="5" eb="7">
      <t>キンガク</t>
    </rPh>
    <rPh sb="8" eb="9">
      <t>エン</t>
    </rPh>
    <phoneticPr fontId="2"/>
  </si>
  <si>
    <t>会費・供託金・
新規申込金等(円)
③</t>
    <rPh sb="15" eb="16">
      <t>エン</t>
    </rPh>
    <phoneticPr fontId="2"/>
  </si>
  <si>
    <t>五泉市本庁舎</t>
    <rPh sb="0" eb="2">
      <t>ゴセン</t>
    </rPh>
    <rPh sb="2" eb="3">
      <t>シ</t>
    </rPh>
    <rPh sb="3" eb="6">
      <t>ホンチョウシャ</t>
    </rPh>
    <phoneticPr fontId="1"/>
  </si>
  <si>
    <t>消防署(本署)</t>
    <rPh sb="0" eb="3">
      <t>ショウボウショ</t>
    </rPh>
    <rPh sb="4" eb="6">
      <t>ホンショ</t>
    </rPh>
    <phoneticPr fontId="2"/>
  </si>
  <si>
    <t>総合保育園</t>
    <rPh sb="0" eb="2">
      <t>ソウゴウ</t>
    </rPh>
    <rPh sb="2" eb="5">
      <t>ホイクエン</t>
    </rPh>
    <phoneticPr fontId="2"/>
  </si>
  <si>
    <t>チャレンジランド杉川</t>
    <rPh sb="8" eb="10">
      <t>スギカワ</t>
    </rPh>
    <phoneticPr fontId="2"/>
  </si>
  <si>
    <t>清流の里川瀬公園</t>
    <rPh sb="0" eb="2">
      <t>セイリュウ</t>
    </rPh>
    <rPh sb="3" eb="4">
      <t>サト</t>
    </rPh>
    <rPh sb="4" eb="6">
      <t>カワゼ</t>
    </rPh>
    <rPh sb="6" eb="8">
      <t>コウエン</t>
    </rPh>
    <phoneticPr fontId="2"/>
  </si>
  <si>
    <t>馬下保養センター</t>
    <rPh sb="0" eb="2">
      <t>マオロシ</t>
    </rPh>
    <rPh sb="2" eb="4">
      <t>ホヨウ</t>
    </rPh>
    <phoneticPr fontId="2"/>
  </si>
  <si>
    <t>粟島1-28</t>
    <rPh sb="0" eb="2">
      <t>アワシマ</t>
    </rPh>
    <phoneticPr fontId="2"/>
  </si>
  <si>
    <t>三本木3131</t>
    <rPh sb="0" eb="3">
      <t>サンボンギ</t>
    </rPh>
    <phoneticPr fontId="2"/>
  </si>
  <si>
    <t>上杉川1910-1</t>
    <rPh sb="0" eb="1">
      <t>カミ</t>
    </rPh>
    <rPh sb="1" eb="3">
      <t>スギカワ</t>
    </rPh>
    <phoneticPr fontId="2"/>
  </si>
  <si>
    <t>川瀬1684</t>
    <rPh sb="0" eb="2">
      <t>カワゼ</t>
    </rPh>
    <phoneticPr fontId="2"/>
  </si>
  <si>
    <t>馬下1816</t>
    <rPh sb="0" eb="2">
      <t>マオロシ</t>
    </rPh>
    <phoneticPr fontId="2"/>
  </si>
  <si>
    <t>五財契約他第1号</t>
    <rPh sb="0" eb="1">
      <t>ゴ</t>
    </rPh>
    <rPh sb="1" eb="2">
      <t>ザイ</t>
    </rPh>
    <rPh sb="2" eb="4">
      <t>ケイヤク</t>
    </rPh>
    <rPh sb="4" eb="5">
      <t>タ</t>
    </rPh>
    <rPh sb="5" eb="6">
      <t>ダイ</t>
    </rPh>
    <rPh sb="7" eb="8">
      <t>ゴウ</t>
    </rPh>
    <phoneticPr fontId="2"/>
  </si>
  <si>
    <t>村松乙130-1</t>
  </si>
  <si>
    <t>五泉中学校</t>
  </si>
  <si>
    <t>南本町2-1-87</t>
  </si>
  <si>
    <t>南本町1-6-24</t>
  </si>
  <si>
    <t>福祉会館</t>
    <rPh sb="0" eb="2">
      <t>フクシ</t>
    </rPh>
    <rPh sb="2" eb="4">
      <t>カイカン</t>
    </rPh>
    <phoneticPr fontId="1"/>
  </si>
  <si>
    <t xml:space="preserve">太田1092-1 </t>
  </si>
  <si>
    <t>村松桜中学校</t>
    <rPh sb="0" eb="2">
      <t>ムラマツ</t>
    </rPh>
    <rPh sb="2" eb="3">
      <t>サクラ</t>
    </rPh>
    <rPh sb="3" eb="6">
      <t>チュウガッコウ</t>
    </rPh>
    <phoneticPr fontId="1"/>
  </si>
  <si>
    <t>年間予定
使用電力量
(kWh)</t>
    <rPh sb="0" eb="2">
      <t>ネンカン</t>
    </rPh>
    <rPh sb="2" eb="4">
      <t>ヨテイ</t>
    </rPh>
    <rPh sb="5" eb="7">
      <t>シヨウ</t>
    </rPh>
    <rPh sb="7" eb="9">
      <t>デンリョク</t>
    </rPh>
    <rPh sb="9" eb="10">
      <t>リョウ</t>
    </rPh>
    <phoneticPr fontId="2"/>
  </si>
  <si>
    <t>村松こども園</t>
    <rPh sb="0" eb="2">
      <t>ムラマツ</t>
    </rPh>
    <rPh sb="5" eb="6">
      <t>エン</t>
    </rPh>
    <phoneticPr fontId="1"/>
  </si>
  <si>
    <t>村松乙118-3</t>
    <rPh sb="0" eb="2">
      <t>ムラマツ</t>
    </rPh>
    <rPh sb="2" eb="3">
      <t>オツ</t>
    </rPh>
    <phoneticPr fontId="1"/>
  </si>
  <si>
    <t>ラポルテ五泉</t>
    <rPh sb="4" eb="6">
      <t>ゴセン</t>
    </rPh>
    <phoneticPr fontId="5"/>
  </si>
  <si>
    <t>五泉地域包括
支援センター</t>
    <rPh sb="2" eb="4">
      <t>チイキ</t>
    </rPh>
    <rPh sb="4" eb="6">
      <t>ホウカツ</t>
    </rPh>
    <rPh sb="7" eb="9">
      <t>シエン</t>
    </rPh>
    <phoneticPr fontId="3"/>
  </si>
  <si>
    <t>赤海863</t>
    <rPh sb="0" eb="2">
      <t>アカウミ</t>
    </rPh>
    <phoneticPr fontId="4"/>
  </si>
  <si>
    <t>石曽根8074-1</t>
    <rPh sb="0" eb="1">
      <t>イシ</t>
    </rPh>
    <rPh sb="1" eb="2">
      <t>ソ</t>
    </rPh>
    <rPh sb="2" eb="3">
      <t>ネ</t>
    </rPh>
    <phoneticPr fontId="1"/>
  </si>
  <si>
    <t>粟島1-22</t>
    <rPh sb="0" eb="2">
      <t>アワシマ</t>
    </rPh>
    <phoneticPr fontId="2"/>
  </si>
  <si>
    <r>
      <t xml:space="preserve">単価
(円)
</t>
    </r>
    <r>
      <rPr>
        <b/>
        <sz val="12"/>
        <color indexed="8"/>
        <rFont val="游ゴシック"/>
        <family val="3"/>
        <charset val="128"/>
      </rPr>
      <t>B</t>
    </r>
    <rPh sb="0" eb="2">
      <t>タンカ</t>
    </rPh>
    <rPh sb="4" eb="5">
      <t>エン</t>
    </rPh>
    <phoneticPr fontId="2"/>
  </si>
  <si>
    <r>
      <t xml:space="preserve">年間
月数
</t>
    </r>
    <r>
      <rPr>
        <b/>
        <sz val="12"/>
        <color indexed="8"/>
        <rFont val="游ゴシック"/>
        <family val="3"/>
        <charset val="128"/>
      </rPr>
      <t>D</t>
    </r>
    <rPh sb="0" eb="2">
      <t>ネンカン</t>
    </rPh>
    <rPh sb="3" eb="5">
      <t>ツキスウ</t>
    </rPh>
    <phoneticPr fontId="2"/>
  </si>
  <si>
    <t>No.</t>
    <phoneticPr fontId="6"/>
  </si>
  <si>
    <t>【消費税及び地方消費税相当額(10%)を含む】</t>
    <phoneticPr fontId="6"/>
  </si>
  <si>
    <t>件名</t>
    <rPh sb="0" eb="1">
      <t>ケン</t>
    </rPh>
    <rPh sb="1" eb="2">
      <t>メイ</t>
    </rPh>
    <phoneticPr fontId="2"/>
  </si>
  <si>
    <r>
      <t>予定契約
電力</t>
    </r>
    <r>
      <rPr>
        <sz val="11"/>
        <color indexed="8"/>
        <rFont val="游ゴシック"/>
        <family val="3"/>
        <charset val="128"/>
      </rPr>
      <t xml:space="preserve">(kw)
</t>
    </r>
    <r>
      <rPr>
        <b/>
        <sz val="11"/>
        <color indexed="8"/>
        <rFont val="游ゴシック"/>
        <family val="3"/>
        <charset val="128"/>
      </rPr>
      <t>A</t>
    </r>
    <rPh sb="0" eb="2">
      <t>ヨテイ</t>
    </rPh>
    <rPh sb="2" eb="4">
      <t>ケイヤク</t>
    </rPh>
    <rPh sb="5" eb="7">
      <t>デンリョク</t>
    </rPh>
    <phoneticPr fontId="1"/>
  </si>
  <si>
    <r>
      <t xml:space="preserve">各種割引
等(円)
</t>
    </r>
    <r>
      <rPr>
        <b/>
        <sz val="12"/>
        <color indexed="8"/>
        <rFont val="游ゴシック"/>
        <family val="3"/>
        <charset val="128"/>
      </rPr>
      <t>E</t>
    </r>
    <rPh sb="0" eb="2">
      <t>カクシュ</t>
    </rPh>
    <rPh sb="5" eb="6">
      <t>トウ</t>
    </rPh>
    <rPh sb="7" eb="8">
      <t>エン</t>
    </rPh>
    <phoneticPr fontId="2"/>
  </si>
  <si>
    <t>村松支所庁舎
(村松公民館)</t>
    <phoneticPr fontId="5"/>
  </si>
  <si>
    <t>※各種割引等がある場合はE及びHに記入する。（無い場合は空白）</t>
    <phoneticPr fontId="6"/>
  </si>
  <si>
    <t>　また、電力未使用月がある施設について、その月の基本料金は力率割引・割増前の半額とする。</t>
    <phoneticPr fontId="6"/>
  </si>
  <si>
    <t>※各単価は全施設同一単価とする。</t>
    <phoneticPr fontId="6"/>
  </si>
  <si>
    <t>※F、Gについては小数点未満を切り捨てる。</t>
  </si>
  <si>
    <r>
      <t xml:space="preserve">計(円)
</t>
    </r>
    <r>
      <rPr>
        <b/>
        <sz val="11"/>
        <color rgb="FF000000"/>
        <rFont val="游ゴシック"/>
        <family val="3"/>
        <charset val="128"/>
      </rPr>
      <t>F=(A×B×C×D)-E</t>
    </r>
    <rPh sb="0" eb="1">
      <t>ケイ</t>
    </rPh>
    <rPh sb="2" eb="3">
      <t>エン</t>
    </rPh>
    <phoneticPr fontId="2"/>
  </si>
  <si>
    <r>
      <t xml:space="preserve">各種割引
等(円)
</t>
    </r>
    <r>
      <rPr>
        <b/>
        <sz val="12"/>
        <color indexed="8"/>
        <rFont val="游ゴシック"/>
        <family val="3"/>
        <charset val="128"/>
      </rPr>
      <t>H</t>
    </r>
    <rPh sb="0" eb="2">
      <t>カクシュ</t>
    </rPh>
    <rPh sb="2" eb="4">
      <t>ワリビキ</t>
    </rPh>
    <rPh sb="5" eb="6">
      <t>トウ</t>
    </rPh>
    <rPh sb="7" eb="8">
      <t>エン</t>
    </rPh>
    <phoneticPr fontId="2"/>
  </si>
  <si>
    <r>
      <t xml:space="preserve">計(円)
</t>
    </r>
    <r>
      <rPr>
        <b/>
        <sz val="12"/>
        <color indexed="8"/>
        <rFont val="游ゴシック"/>
        <family val="3"/>
        <charset val="128"/>
      </rPr>
      <t>K=I×J</t>
    </r>
    <rPh sb="0" eb="1">
      <t>ケイ</t>
    </rPh>
    <rPh sb="2" eb="3">
      <t>エン</t>
    </rPh>
    <phoneticPr fontId="2"/>
  </si>
  <si>
    <r>
      <t xml:space="preserve">計(円)
</t>
    </r>
    <r>
      <rPr>
        <b/>
        <sz val="12"/>
        <color indexed="8"/>
        <rFont val="游ゴシック"/>
        <family val="3"/>
        <charset val="128"/>
      </rPr>
      <t>N=L×M</t>
    </r>
    <rPh sb="0" eb="1">
      <t>ケイ</t>
    </rPh>
    <rPh sb="2" eb="3">
      <t>エン</t>
    </rPh>
    <phoneticPr fontId="2"/>
  </si>
  <si>
    <r>
      <t xml:space="preserve">単価(円)
</t>
    </r>
    <r>
      <rPr>
        <b/>
        <sz val="12"/>
        <color indexed="8"/>
        <rFont val="游ゴシック"/>
        <family val="3"/>
        <charset val="128"/>
      </rPr>
      <t>M</t>
    </r>
    <rPh sb="0" eb="2">
      <t>タンカ</t>
    </rPh>
    <rPh sb="3" eb="4">
      <t>エン</t>
    </rPh>
    <phoneticPr fontId="2"/>
  </si>
  <si>
    <r>
      <t xml:space="preserve">単価(円)
</t>
    </r>
    <r>
      <rPr>
        <b/>
        <sz val="12"/>
        <color indexed="8"/>
        <rFont val="游ゴシック"/>
        <family val="3"/>
        <charset val="128"/>
      </rPr>
      <t>J</t>
    </r>
    <rPh sb="0" eb="2">
      <t>タンカ</t>
    </rPh>
    <rPh sb="3" eb="4">
      <t>エン</t>
    </rPh>
    <phoneticPr fontId="2"/>
  </si>
  <si>
    <r>
      <t xml:space="preserve">計(円)
</t>
    </r>
    <r>
      <rPr>
        <b/>
        <sz val="12"/>
        <color indexed="8"/>
        <rFont val="游ゴシック"/>
        <family val="3"/>
        <charset val="128"/>
      </rPr>
      <t xml:space="preserve">G=K+N-H </t>
    </r>
    <rPh sb="0" eb="1">
      <t>ケイ</t>
    </rPh>
    <rPh sb="2" eb="3">
      <t>エン</t>
    </rPh>
    <phoneticPr fontId="2"/>
  </si>
  <si>
    <r>
      <t>予定使用電力量(kWh)　</t>
    </r>
    <r>
      <rPr>
        <b/>
        <sz val="10"/>
        <color indexed="8"/>
        <rFont val="游ゴシック"/>
        <family val="3"/>
        <charset val="128"/>
      </rPr>
      <t>I</t>
    </r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</si>
  <si>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r>
      <t>予定使用電力量(kWh)　</t>
    </r>
    <r>
      <rPr>
        <b/>
        <sz val="10"/>
        <color indexed="8"/>
        <rFont val="游ゴシック"/>
        <family val="3"/>
        <charset val="128"/>
      </rPr>
      <t>L</t>
    </r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</si>
  <si>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r>
      <rPr>
        <sz val="9"/>
        <color rgb="FF000000"/>
        <rFont val="游ゴシック"/>
        <family val="3"/>
        <charset val="128"/>
      </rPr>
      <t>力率・未使
用月割引適
用後の率</t>
    </r>
    <r>
      <rPr>
        <sz val="10"/>
        <color indexed="8"/>
        <rFont val="游ゴシック"/>
        <family val="3"/>
        <charset val="128"/>
      </rPr>
      <t xml:space="preserve">
</t>
    </r>
    <r>
      <rPr>
        <b/>
        <sz val="12"/>
        <color rgb="FF000000"/>
        <rFont val="游ゴシック"/>
        <family val="3"/>
        <charset val="128"/>
      </rPr>
      <t>C</t>
    </r>
    <phoneticPr fontId="5"/>
  </si>
  <si>
    <t>※力率は100％とし、当該地域を所管する旧一般電気事業者の電気需給約款［特定規模需要（高圧）］による力率割引を考慮し、積算するものとする。</t>
    <phoneticPr fontId="6"/>
  </si>
  <si>
    <t>五泉市本庁舎ほか30施設電力供給</t>
    <rPh sb="0" eb="3">
      <t>ゴセンシ</t>
    </rPh>
    <rPh sb="3" eb="6">
      <t>ホンチョウシャ</t>
    </rPh>
    <rPh sb="10" eb="12">
      <t>シセツ</t>
    </rPh>
    <rPh sb="12" eb="14">
      <t>デンリョク</t>
    </rPh>
    <rPh sb="14" eb="16">
      <t>キョウキュウ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</si>
</sst>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);[Red]\(#,##0\)"/>
    <numFmt numFmtId="177" formatCode="#,##0.00_);[Red]\(#,##0.00\)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6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0"/>
      <color indexed="8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b/>
      <sz val="11"/>
      <color indexed="8"/>
      <name val="游ゴシック"/>
      <family val="3"/>
      <charset val="128"/>
    </font>
    <font>
      <b/>
      <sz val="10"/>
      <color indexed="8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b/>
      <sz val="12"/>
      <color rgb="FF000000"/>
      <name val="游ゴシック"/>
      <family val="3"/>
      <charset val="128"/>
    </font>
    <font>
      <sz val="9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00">
    <xf numFmtId="0" fontId="0" fillId="0" borderId="0" xfId="0">
      <alignment vertical="center"/>
    </xf>
    <xf numFmtId="0" fontId="9" fillId="0" borderId="6" xfId="0" applyFont="1" applyFill="1" applyBorder="1">
      <alignment vertical="center"/>
    </xf>
    <xf numFmtId="0" fontId="10" fillId="0" borderId="6" xfId="2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shrinkToFit="1"/>
    </xf>
    <xf numFmtId="176" fontId="11" fillId="0" borderId="1" xfId="0" applyNumberFormat="1" applyFont="1" applyFill="1" applyBorder="1" applyAlignment="1">
      <alignment vertical="center"/>
    </xf>
    <xf numFmtId="176" fontId="11" fillId="0" borderId="5" xfId="1" applyNumberFormat="1" applyFont="1" applyFill="1" applyBorder="1">
      <alignment vertical="center"/>
    </xf>
    <xf numFmtId="0" fontId="11" fillId="0" borderId="2" xfId="0" applyFont="1" applyFill="1" applyBorder="1" applyAlignment="1">
      <alignment vertical="center"/>
    </xf>
    <xf numFmtId="176" fontId="11" fillId="0" borderId="3" xfId="0" applyNumberFormat="1" applyFont="1" applyFill="1" applyBorder="1" applyAlignment="1">
      <alignment horizontal="center" vertical="center"/>
    </xf>
    <xf numFmtId="176" fontId="11" fillId="0" borderId="5" xfId="0" applyNumberFormat="1" applyFont="1" applyFill="1" applyBorder="1" applyAlignment="1">
      <alignment vertical="center" shrinkToFit="1"/>
    </xf>
    <xf numFmtId="38" fontId="11" fillId="0" borderId="1" xfId="1" applyFont="1" applyFill="1" applyBorder="1">
      <alignment vertical="center"/>
    </xf>
    <xf numFmtId="176" fontId="11" fillId="0" borderId="3" xfId="1" applyNumberFormat="1" applyFont="1" applyFill="1" applyBorder="1" applyAlignment="1">
      <alignment horizontal="center" vertical="center"/>
    </xf>
    <xf numFmtId="38" fontId="11" fillId="0" borderId="2" xfId="1" applyFont="1" applyFill="1" applyBorder="1">
      <alignment vertical="center"/>
    </xf>
    <xf numFmtId="176" fontId="11" fillId="0" borderId="2" xfId="1" applyNumberFormat="1" applyFont="1" applyFill="1" applyBorder="1">
      <alignment vertical="center"/>
    </xf>
    <xf numFmtId="0" fontId="11" fillId="0" borderId="0" xfId="0" applyFont="1" applyFill="1">
      <alignment vertical="center"/>
    </xf>
    <xf numFmtId="0" fontId="11" fillId="0" borderId="0" xfId="2" applyFont="1" applyFill="1" applyBorder="1" applyAlignment="1">
      <alignment vertical="center" wrapText="1"/>
    </xf>
    <xf numFmtId="0" fontId="11" fillId="0" borderId="0" xfId="2" applyFont="1" applyFill="1" applyAlignment="1">
      <alignment vertical="center" wrapText="1"/>
    </xf>
    <xf numFmtId="0" fontId="11" fillId="0" borderId="0" xfId="2" applyFont="1" applyFill="1">
      <alignment vertical="center"/>
    </xf>
    <xf numFmtId="0" fontId="17" fillId="0" borderId="0" xfId="0" applyFont="1" applyFill="1" applyAlignment="1">
      <alignment vertical="top"/>
    </xf>
    <xf numFmtId="0" fontId="11" fillId="0" borderId="6" xfId="0" applyFont="1" applyFill="1" applyBorder="1">
      <alignment vertical="center"/>
    </xf>
    <xf numFmtId="0" fontId="11" fillId="0" borderId="6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0" xfId="2" applyFont="1" applyFill="1" applyAlignment="1">
      <alignment horizontal="right" vertical="center"/>
    </xf>
    <xf numFmtId="0" fontId="17" fillId="0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0" xfId="2" applyFont="1" applyFill="1" applyBorder="1" applyAlignment="1">
      <alignment horizontal="right" vertical="center"/>
    </xf>
    <xf numFmtId="0" fontId="18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distributed" vertical="center" indent="1"/>
    </xf>
    <xf numFmtId="0" fontId="19" fillId="0" borderId="0" xfId="2" applyFont="1" applyFill="1" applyAlignment="1">
      <alignment vertical="center"/>
    </xf>
    <xf numFmtId="0" fontId="19" fillId="0" borderId="0" xfId="2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2" applyFont="1" applyFill="1" applyAlignment="1">
      <alignment horizontal="right" vertical="center"/>
    </xf>
    <xf numFmtId="0" fontId="8" fillId="0" borderId="1" xfId="0" applyFont="1" applyFill="1" applyBorder="1" applyAlignment="1">
      <alignment vertical="center" wrapText="1" shrinkToFit="1"/>
    </xf>
    <xf numFmtId="0" fontId="16" fillId="0" borderId="13" xfId="2" applyFont="1" applyFill="1" applyBorder="1" applyAlignment="1">
      <alignment vertical="distributed" wrapText="1"/>
    </xf>
    <xf numFmtId="0" fontId="16" fillId="0" borderId="0" xfId="2" applyFont="1" applyFill="1" applyBorder="1" applyAlignment="1">
      <alignment vertical="distributed" wrapText="1"/>
    </xf>
    <xf numFmtId="0" fontId="16" fillId="0" borderId="0" xfId="2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6" fillId="0" borderId="13" xfId="2" applyFont="1" applyFill="1" applyBorder="1" applyAlignment="1">
      <alignment horizontal="left" vertical="center" wrapText="1"/>
    </xf>
    <xf numFmtId="0" fontId="16" fillId="0" borderId="0" xfId="2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76" fontId="11" fillId="0" borderId="19" xfId="1" applyNumberFormat="1" applyFont="1" applyFill="1" applyBorder="1">
      <alignment vertical="center"/>
    </xf>
    <xf numFmtId="177" fontId="11" fillId="0" borderId="7" xfId="0" applyNumberFormat="1" applyFont="1" applyFill="1" applyBorder="1" applyAlignment="1">
      <alignment vertical="center" shrinkToFit="1"/>
    </xf>
    <xf numFmtId="176" fontId="11" fillId="0" borderId="7" xfId="0" applyNumberFormat="1" applyFont="1" applyFill="1" applyBorder="1" applyAlignment="1">
      <alignment vertical="center" shrinkToFit="1"/>
    </xf>
    <xf numFmtId="176" fontId="11" fillId="0" borderId="8" xfId="0" applyNumberFormat="1" applyFont="1" applyFill="1" applyBorder="1" applyAlignment="1">
      <alignment vertical="center" shrinkToFit="1"/>
    </xf>
    <xf numFmtId="176" fontId="11" fillId="0" borderId="1" xfId="1" applyNumberFormat="1" applyFont="1" applyFill="1" applyBorder="1" applyAlignment="1">
      <alignment vertical="center" shrinkToFit="1"/>
    </xf>
    <xf numFmtId="176" fontId="11" fillId="0" borderId="5" xfId="1" applyNumberFormat="1" applyFont="1" applyFill="1" applyBorder="1" applyAlignment="1">
      <alignment vertical="center" shrinkToFit="1"/>
    </xf>
    <xf numFmtId="176" fontId="11" fillId="0" borderId="10" xfId="1" applyNumberFormat="1" applyFont="1" applyFill="1" applyBorder="1" applyAlignment="1">
      <alignment vertical="center" shrinkToFit="1"/>
    </xf>
    <xf numFmtId="177" fontId="11" fillId="0" borderId="1" xfId="0" applyNumberFormat="1" applyFont="1" applyFill="1" applyBorder="1" applyAlignment="1">
      <alignment vertical="center" shrinkToFit="1"/>
    </xf>
    <xf numFmtId="176" fontId="11" fillId="0" borderId="1" xfId="0" applyNumberFormat="1" applyFont="1" applyFill="1" applyBorder="1" applyAlignment="1">
      <alignment vertical="center" shrinkToFit="1"/>
    </xf>
    <xf numFmtId="176" fontId="11" fillId="0" borderId="3" xfId="0" applyNumberFormat="1" applyFont="1" applyFill="1" applyBorder="1" applyAlignment="1">
      <alignment vertical="center" shrinkToFit="1"/>
    </xf>
    <xf numFmtId="176" fontId="11" fillId="0" borderId="12" xfId="1" applyNumberFormat="1" applyFont="1" applyFill="1" applyBorder="1" applyAlignment="1">
      <alignment vertical="center" shrinkToFit="1"/>
    </xf>
    <xf numFmtId="176" fontId="11" fillId="0" borderId="3" xfId="1" applyNumberFormat="1" applyFont="1" applyFill="1" applyBorder="1" applyAlignment="1">
      <alignment vertical="center" shrinkToFit="1"/>
    </xf>
    <xf numFmtId="176" fontId="11" fillId="0" borderId="5" xfId="1" applyNumberFormat="1" applyFont="1" applyFill="1" applyBorder="1" applyAlignment="1">
      <alignment vertical="center" shrinkToFit="1"/>
    </xf>
    <xf numFmtId="176" fontId="11" fillId="0" borderId="3" xfId="0" applyNumberFormat="1" applyFont="1" applyFill="1" applyBorder="1" applyAlignment="1">
      <alignment vertical="center" shrinkToFit="1"/>
    </xf>
    <xf numFmtId="176" fontId="11" fillId="0" borderId="5" xfId="0" applyNumberFormat="1" applyFont="1" applyFill="1" applyBorder="1" applyAlignment="1">
      <alignment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vertical="center" shrinkToFit="1"/>
    </xf>
    <xf numFmtId="0" fontId="11" fillId="0" borderId="9" xfId="0" applyFont="1" applyFill="1" applyBorder="1" applyAlignment="1">
      <alignment vertical="center" shrinkToFit="1"/>
    </xf>
    <xf numFmtId="176" fontId="11" fillId="0" borderId="7" xfId="1" applyNumberFormat="1" applyFont="1" applyFill="1" applyBorder="1" applyAlignment="1">
      <alignment vertical="center" shrinkToFit="1"/>
    </xf>
    <xf numFmtId="176" fontId="11" fillId="0" borderId="9" xfId="1" applyNumberFormat="1" applyFont="1" applyFill="1" applyBorder="1" applyAlignment="1">
      <alignment vertical="center" shrinkToFit="1"/>
    </xf>
    <xf numFmtId="176" fontId="11" fillId="0" borderId="8" xfId="1" applyNumberFormat="1" applyFont="1" applyFill="1" applyBorder="1" applyAlignment="1">
      <alignment vertical="center" shrinkToFit="1"/>
    </xf>
    <xf numFmtId="176" fontId="11" fillId="0" borderId="10" xfId="1" applyNumberFormat="1" applyFont="1" applyFill="1" applyBorder="1" applyAlignment="1">
      <alignment vertical="center" shrinkToFit="1"/>
    </xf>
    <xf numFmtId="176" fontId="11" fillId="0" borderId="11" xfId="1" applyNumberFormat="1" applyFont="1" applyFill="1" applyBorder="1" applyAlignment="1">
      <alignment vertical="center" shrinkToFit="1"/>
    </xf>
    <xf numFmtId="176" fontId="11" fillId="0" borderId="12" xfId="1" applyNumberFormat="1" applyFont="1" applyFill="1" applyBorder="1" applyAlignment="1">
      <alignment vertical="center" shrinkToFit="1"/>
    </xf>
    <xf numFmtId="177" fontId="11" fillId="0" borderId="7" xfId="0" applyNumberFormat="1" applyFont="1" applyFill="1" applyBorder="1" applyAlignment="1">
      <alignment horizontal="center" vertical="center" shrinkToFit="1"/>
    </xf>
    <xf numFmtId="177" fontId="11" fillId="0" borderId="14" xfId="0" applyNumberFormat="1" applyFont="1" applyFill="1" applyBorder="1" applyAlignment="1">
      <alignment horizontal="center" vertical="center" shrinkToFit="1"/>
    </xf>
    <xf numFmtId="177" fontId="11" fillId="0" borderId="9" xfId="0" applyNumberFormat="1" applyFont="1" applyFill="1" applyBorder="1" applyAlignment="1">
      <alignment horizontal="center" vertical="center" shrinkToFit="1"/>
    </xf>
    <xf numFmtId="177" fontId="11" fillId="0" borderId="7" xfId="1" applyNumberFormat="1" applyFont="1" applyFill="1" applyBorder="1" applyAlignment="1">
      <alignment horizontal="center" vertical="center" shrinkToFit="1"/>
    </xf>
    <xf numFmtId="177" fontId="11" fillId="0" borderId="14" xfId="1" applyNumberFormat="1" applyFont="1" applyFill="1" applyBorder="1" applyAlignment="1">
      <alignment horizontal="center" vertical="center" shrinkToFit="1"/>
    </xf>
    <xf numFmtId="177" fontId="11" fillId="0" borderId="9" xfId="1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5" fontId="11" fillId="0" borderId="15" xfId="0" applyNumberFormat="1" applyFont="1" applyFill="1" applyBorder="1" applyAlignment="1">
      <alignment horizontal="center" vertical="center"/>
    </xf>
    <xf numFmtId="5" fontId="11" fillId="0" borderId="16" xfId="0" applyNumberFormat="1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right" vertical="center" shrinkToFit="1"/>
    </xf>
    <xf numFmtId="176" fontId="11" fillId="0" borderId="9" xfId="0" applyNumberFormat="1" applyFont="1" applyFill="1" applyBorder="1" applyAlignment="1">
      <alignment horizontal="right"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tabSelected="1" view="pageBreakPreview" topLeftCell="A24" zoomScale="70" zoomScaleNormal="70" zoomScaleSheetLayoutView="70" workbookViewId="0">
      <selection activeCell="I39" sqref="I39:J39"/>
    </sheetView>
  </sheetViews>
  <sheetFormatPr defaultColWidth="13.75" defaultRowHeight="16.5" customHeight="1" x14ac:dyDescent="0.15"/>
  <cols>
    <col min="1" max="1" width="3.625" style="14" customWidth="1"/>
    <col min="2" max="2" width="18.625" style="14" customWidth="1"/>
    <col min="3" max="3" width="15.625" style="14" customWidth="1"/>
    <col min="4" max="5" width="9.625" style="14" customWidth="1"/>
    <col min="6" max="6" width="10.625" style="14" customWidth="1"/>
    <col min="7" max="8" width="9.625" style="14" customWidth="1"/>
    <col min="9" max="9" width="3.625" style="14" customWidth="1"/>
    <col min="10" max="10" width="15.625" style="14" customWidth="1"/>
    <col min="11" max="11" width="12.625" style="14" customWidth="1"/>
    <col min="12" max="12" width="3.625" style="14" customWidth="1"/>
    <col min="13" max="13" width="15.625" style="14" customWidth="1"/>
    <col min="14" max="14" width="9.625" style="14" customWidth="1"/>
    <col min="15" max="15" width="12.625" style="14" customWidth="1"/>
    <col min="16" max="16" width="9.625" style="14" customWidth="1"/>
    <col min="17" max="18" width="12.625" style="14" customWidth="1"/>
    <col min="19" max="19" width="9.625" style="14" customWidth="1"/>
    <col min="20" max="20" width="12.625" style="14" customWidth="1"/>
    <col min="21" max="16384" width="13.75" style="14"/>
  </cols>
  <sheetData>
    <row r="1" spans="1:20" s="17" customFormat="1" ht="33.950000000000003" customHeight="1" x14ac:dyDescent="0.15">
      <c r="B1" s="26" t="s">
        <v>39</v>
      </c>
      <c r="C1" s="18"/>
      <c r="M1" s="28" t="s">
        <v>42</v>
      </c>
      <c r="N1" s="28"/>
      <c r="O1" s="28"/>
      <c r="P1" s="28"/>
      <c r="Q1" s="28"/>
      <c r="R1" s="29"/>
      <c r="S1" s="29"/>
    </row>
    <row r="2" spans="1:20" ht="33.950000000000003" customHeight="1" x14ac:dyDescent="0.15">
      <c r="B2" s="18"/>
      <c r="C2" s="18"/>
      <c r="M2" s="28"/>
      <c r="N2" s="28"/>
      <c r="O2" s="28"/>
      <c r="P2" s="28"/>
      <c r="Q2" s="28"/>
      <c r="R2" s="30"/>
      <c r="S2" s="30"/>
    </row>
    <row r="3" spans="1:20" ht="33.950000000000003" customHeight="1" x14ac:dyDescent="0.15">
      <c r="B3" s="27" t="s">
        <v>51</v>
      </c>
      <c r="C3" s="1" t="s">
        <v>65</v>
      </c>
      <c r="D3" s="19"/>
      <c r="M3" s="28" t="s">
        <v>43</v>
      </c>
      <c r="N3" s="28"/>
      <c r="O3" s="28"/>
      <c r="P3" s="28"/>
      <c r="Q3" s="28"/>
      <c r="R3" s="30"/>
      <c r="S3" s="30"/>
    </row>
    <row r="4" spans="1:20" ht="33.950000000000003" customHeight="1" x14ac:dyDescent="0.15">
      <c r="B4" s="27" t="s">
        <v>85</v>
      </c>
      <c r="C4" s="2" t="s">
        <v>104</v>
      </c>
      <c r="D4" s="20"/>
      <c r="E4" s="20"/>
      <c r="F4" s="20"/>
      <c r="G4" s="21"/>
      <c r="H4" s="21"/>
      <c r="I4" s="21"/>
      <c r="M4" s="29"/>
      <c r="N4" s="29"/>
      <c r="O4" s="29"/>
      <c r="P4" s="29"/>
      <c r="Q4" s="30"/>
      <c r="R4" s="30"/>
      <c r="S4" s="30"/>
      <c r="T4" s="22"/>
    </row>
    <row r="5" spans="1:20" ht="33.950000000000003" customHeight="1" x14ac:dyDescent="0.15">
      <c r="B5" s="23"/>
      <c r="M5" s="29" t="s">
        <v>46</v>
      </c>
      <c r="N5" s="29"/>
      <c r="O5" s="29"/>
      <c r="P5" s="29"/>
      <c r="Q5" s="29"/>
      <c r="R5" s="30"/>
      <c r="S5" s="31" t="s">
        <v>44</v>
      </c>
    </row>
    <row r="6" spans="1:20" ht="33.950000000000003" customHeight="1" x14ac:dyDescent="0.15">
      <c r="B6" s="23"/>
      <c r="M6" s="29"/>
      <c r="N6" s="29"/>
      <c r="O6" s="29"/>
      <c r="P6" s="29"/>
      <c r="Q6" s="29"/>
      <c r="R6" s="30"/>
      <c r="S6" s="31"/>
    </row>
    <row r="7" spans="1:20" ht="33.950000000000003" customHeight="1" x14ac:dyDescent="0.15">
      <c r="B7" s="23"/>
      <c r="M7" s="29" t="s">
        <v>45</v>
      </c>
      <c r="N7" s="29"/>
      <c r="O7" s="29"/>
      <c r="P7" s="29"/>
      <c r="Q7" s="29"/>
      <c r="R7" s="30"/>
      <c r="S7" s="31" t="s">
        <v>44</v>
      </c>
    </row>
    <row r="8" spans="1:20" ht="33.950000000000003" customHeight="1" x14ac:dyDescent="0.15">
      <c r="B8" s="23"/>
      <c r="P8" s="17"/>
      <c r="Q8" s="17"/>
      <c r="R8" s="17"/>
      <c r="S8" s="17"/>
    </row>
    <row r="9" spans="1:20" ht="33.950000000000003" customHeight="1" x14ac:dyDescent="0.15">
      <c r="B9" s="23"/>
      <c r="Q9" s="21"/>
      <c r="R9" s="21"/>
      <c r="S9" s="21"/>
      <c r="T9" s="25" t="s">
        <v>84</v>
      </c>
    </row>
    <row r="10" spans="1:20" ht="33.950000000000003" customHeight="1" x14ac:dyDescent="0.15">
      <c r="A10" s="56" t="s">
        <v>83</v>
      </c>
      <c r="B10" s="56" t="s">
        <v>1</v>
      </c>
      <c r="C10" s="56" t="s">
        <v>13</v>
      </c>
      <c r="D10" s="56" t="s">
        <v>33</v>
      </c>
      <c r="E10" s="56"/>
      <c r="F10" s="56"/>
      <c r="G10" s="56"/>
      <c r="H10" s="56"/>
      <c r="I10" s="56"/>
      <c r="J10" s="56"/>
      <c r="K10" s="57" t="s">
        <v>34</v>
      </c>
      <c r="L10" s="58"/>
      <c r="M10" s="58"/>
      <c r="N10" s="58"/>
      <c r="O10" s="58"/>
      <c r="P10" s="58"/>
      <c r="Q10" s="58"/>
      <c r="R10" s="58"/>
      <c r="S10" s="58"/>
      <c r="T10" s="59"/>
    </row>
    <row r="11" spans="1:20" ht="33.950000000000003" customHeight="1" x14ac:dyDescent="0.15">
      <c r="A11" s="56"/>
      <c r="B11" s="56"/>
      <c r="C11" s="56"/>
      <c r="D11" s="60" t="s">
        <v>86</v>
      </c>
      <c r="E11" s="61" t="s">
        <v>81</v>
      </c>
      <c r="F11" s="62" t="s">
        <v>102</v>
      </c>
      <c r="G11" s="64" t="s">
        <v>82</v>
      </c>
      <c r="H11" s="64" t="s">
        <v>87</v>
      </c>
      <c r="I11" s="66" t="s">
        <v>93</v>
      </c>
      <c r="J11" s="67"/>
      <c r="K11" s="64" t="s">
        <v>73</v>
      </c>
      <c r="L11" s="66" t="s">
        <v>99</v>
      </c>
      <c r="M11" s="67"/>
      <c r="N11" s="67" t="s">
        <v>94</v>
      </c>
      <c r="O11" s="59" t="s">
        <v>35</v>
      </c>
      <c r="P11" s="56"/>
      <c r="Q11" s="56"/>
      <c r="R11" s="56" t="s">
        <v>36</v>
      </c>
      <c r="S11" s="56"/>
      <c r="T11" s="56"/>
    </row>
    <row r="12" spans="1:20" ht="33.950000000000003" customHeight="1" x14ac:dyDescent="0.15">
      <c r="A12" s="56"/>
      <c r="B12" s="56"/>
      <c r="C12" s="56"/>
      <c r="D12" s="60"/>
      <c r="E12" s="61"/>
      <c r="F12" s="63"/>
      <c r="G12" s="65"/>
      <c r="H12" s="65"/>
      <c r="I12" s="68"/>
      <c r="J12" s="69"/>
      <c r="K12" s="65"/>
      <c r="L12" s="68"/>
      <c r="M12" s="69"/>
      <c r="N12" s="69"/>
      <c r="O12" s="39" t="s">
        <v>100</v>
      </c>
      <c r="P12" s="3" t="s">
        <v>98</v>
      </c>
      <c r="Q12" s="3" t="s">
        <v>95</v>
      </c>
      <c r="R12" s="40" t="s">
        <v>101</v>
      </c>
      <c r="S12" s="3" t="s">
        <v>97</v>
      </c>
      <c r="T12" s="3" t="s">
        <v>96</v>
      </c>
    </row>
    <row r="13" spans="1:20" ht="33.950000000000003" customHeight="1" x14ac:dyDescent="0.15">
      <c r="A13" s="24">
        <v>1</v>
      </c>
      <c r="B13" s="4" t="s">
        <v>54</v>
      </c>
      <c r="C13" s="4" t="s">
        <v>30</v>
      </c>
      <c r="D13" s="49">
        <v>198</v>
      </c>
      <c r="E13" s="80"/>
      <c r="F13" s="42">
        <v>0.85</v>
      </c>
      <c r="G13" s="43">
        <v>12</v>
      </c>
      <c r="H13" s="44"/>
      <c r="I13" s="54">
        <f>ROUNDDOWN(D13*$E$13*F13*G13-H13,0)</f>
        <v>0</v>
      </c>
      <c r="J13" s="55"/>
      <c r="K13" s="45">
        <f>O13+R13</f>
        <v>472300</v>
      </c>
      <c r="L13" s="52">
        <f>Q13+T13-N13</f>
        <v>0</v>
      </c>
      <c r="M13" s="53"/>
      <c r="N13" s="46"/>
      <c r="O13" s="46">
        <v>151500</v>
      </c>
      <c r="P13" s="83"/>
      <c r="Q13" s="45">
        <f>ROUNDDOWN(O13*$P$13,0)</f>
        <v>0</v>
      </c>
      <c r="R13" s="45">
        <v>320800</v>
      </c>
      <c r="S13" s="83"/>
      <c r="T13" s="45">
        <f>ROUNDDOWN(R13*$S$13,0)</f>
        <v>0</v>
      </c>
    </row>
    <row r="14" spans="1:20" ht="33.950000000000003" customHeight="1" x14ac:dyDescent="0.15">
      <c r="A14" s="24">
        <v>2</v>
      </c>
      <c r="B14" s="32" t="s">
        <v>88</v>
      </c>
      <c r="C14" s="4" t="s">
        <v>66</v>
      </c>
      <c r="D14" s="49">
        <v>46</v>
      </c>
      <c r="E14" s="81"/>
      <c r="F14" s="42">
        <v>0.85</v>
      </c>
      <c r="G14" s="43">
        <v>12</v>
      </c>
      <c r="H14" s="44"/>
      <c r="I14" s="54">
        <f t="shared" ref="I14:I41" si="0">ROUNDDOWN(D14*$E$13*F14*G14-H14,0)</f>
        <v>0</v>
      </c>
      <c r="J14" s="55"/>
      <c r="K14" s="45">
        <f t="shared" ref="K14:K36" si="1">O14+R14</f>
        <v>124500</v>
      </c>
      <c r="L14" s="52">
        <f t="shared" ref="L14:L42" si="2">Q14+T14-N14</f>
        <v>0</v>
      </c>
      <c r="M14" s="53"/>
      <c r="N14" s="46"/>
      <c r="O14" s="46">
        <v>36500</v>
      </c>
      <c r="P14" s="84"/>
      <c r="Q14" s="45">
        <f t="shared" ref="Q14:Q42" si="3">ROUNDDOWN(O14*$P$13,0)</f>
        <v>0</v>
      </c>
      <c r="R14" s="45">
        <v>88000</v>
      </c>
      <c r="S14" s="84"/>
      <c r="T14" s="45">
        <f t="shared" ref="T14:T45" si="4">ROUNDDOWN(R14*$S$13,0)</f>
        <v>0</v>
      </c>
    </row>
    <row r="15" spans="1:20" ht="33.950000000000003" customHeight="1" x14ac:dyDescent="0.15">
      <c r="A15" s="24">
        <v>3</v>
      </c>
      <c r="B15" s="4" t="s">
        <v>49</v>
      </c>
      <c r="C15" s="4" t="s">
        <v>50</v>
      </c>
      <c r="D15" s="49">
        <v>58</v>
      </c>
      <c r="E15" s="81"/>
      <c r="F15" s="42">
        <v>0.85</v>
      </c>
      <c r="G15" s="43">
        <v>12</v>
      </c>
      <c r="H15" s="44"/>
      <c r="I15" s="54">
        <f t="shared" si="0"/>
        <v>0</v>
      </c>
      <c r="J15" s="55"/>
      <c r="K15" s="45">
        <f t="shared" si="1"/>
        <v>93100</v>
      </c>
      <c r="L15" s="52">
        <f t="shared" si="2"/>
        <v>0</v>
      </c>
      <c r="M15" s="53"/>
      <c r="N15" s="46"/>
      <c r="O15" s="46">
        <v>26200</v>
      </c>
      <c r="P15" s="84"/>
      <c r="Q15" s="45">
        <f t="shared" si="3"/>
        <v>0</v>
      </c>
      <c r="R15" s="45">
        <v>66900</v>
      </c>
      <c r="S15" s="84"/>
      <c r="T15" s="45">
        <f t="shared" si="4"/>
        <v>0</v>
      </c>
    </row>
    <row r="16" spans="1:20" ht="33.950000000000003" customHeight="1" x14ac:dyDescent="0.15">
      <c r="A16" s="24">
        <v>4</v>
      </c>
      <c r="B16" s="4" t="s">
        <v>59</v>
      </c>
      <c r="C16" s="4" t="s">
        <v>64</v>
      </c>
      <c r="D16" s="49">
        <v>51</v>
      </c>
      <c r="E16" s="81"/>
      <c r="F16" s="42">
        <v>0.85</v>
      </c>
      <c r="G16" s="43">
        <v>12</v>
      </c>
      <c r="H16" s="44"/>
      <c r="I16" s="54">
        <f t="shared" si="0"/>
        <v>0</v>
      </c>
      <c r="J16" s="55"/>
      <c r="K16" s="45">
        <f t="shared" si="1"/>
        <v>212600</v>
      </c>
      <c r="L16" s="52">
        <f t="shared" si="2"/>
        <v>0</v>
      </c>
      <c r="M16" s="53"/>
      <c r="N16" s="46"/>
      <c r="O16" s="46">
        <v>53900</v>
      </c>
      <c r="P16" s="84"/>
      <c r="Q16" s="45">
        <f t="shared" si="3"/>
        <v>0</v>
      </c>
      <c r="R16" s="45">
        <v>158700</v>
      </c>
      <c r="S16" s="84"/>
      <c r="T16" s="45">
        <f t="shared" si="4"/>
        <v>0</v>
      </c>
    </row>
    <row r="17" spans="1:20" ht="33.950000000000003" customHeight="1" x14ac:dyDescent="0.15">
      <c r="A17" s="24">
        <v>5</v>
      </c>
      <c r="B17" s="4" t="s">
        <v>77</v>
      </c>
      <c r="C17" s="4" t="s">
        <v>69</v>
      </c>
      <c r="D17" s="49">
        <v>32</v>
      </c>
      <c r="E17" s="81"/>
      <c r="F17" s="42">
        <v>0.85</v>
      </c>
      <c r="G17" s="43">
        <v>12</v>
      </c>
      <c r="H17" s="44"/>
      <c r="I17" s="54">
        <f t="shared" si="0"/>
        <v>0</v>
      </c>
      <c r="J17" s="55"/>
      <c r="K17" s="45">
        <f t="shared" si="1"/>
        <v>32600</v>
      </c>
      <c r="L17" s="52">
        <f t="shared" si="2"/>
        <v>0</v>
      </c>
      <c r="M17" s="53"/>
      <c r="N17" s="46"/>
      <c r="O17" s="46">
        <v>7700</v>
      </c>
      <c r="P17" s="84"/>
      <c r="Q17" s="45">
        <f t="shared" si="3"/>
        <v>0</v>
      </c>
      <c r="R17" s="45">
        <v>24900</v>
      </c>
      <c r="S17" s="84"/>
      <c r="T17" s="45">
        <f t="shared" si="4"/>
        <v>0</v>
      </c>
    </row>
    <row r="18" spans="1:20" ht="33.950000000000003" customHeight="1" x14ac:dyDescent="0.15">
      <c r="A18" s="24">
        <v>6</v>
      </c>
      <c r="B18" s="4" t="s">
        <v>56</v>
      </c>
      <c r="C18" s="4" t="s">
        <v>61</v>
      </c>
      <c r="D18" s="49">
        <v>34</v>
      </c>
      <c r="E18" s="81"/>
      <c r="F18" s="42">
        <v>0.85</v>
      </c>
      <c r="G18" s="43">
        <v>12</v>
      </c>
      <c r="H18" s="44"/>
      <c r="I18" s="54">
        <f t="shared" si="0"/>
        <v>0</v>
      </c>
      <c r="J18" s="55"/>
      <c r="K18" s="45">
        <f t="shared" si="1"/>
        <v>67900</v>
      </c>
      <c r="L18" s="52">
        <f t="shared" si="2"/>
        <v>0</v>
      </c>
      <c r="M18" s="53"/>
      <c r="N18" s="46"/>
      <c r="O18" s="46">
        <v>18300</v>
      </c>
      <c r="P18" s="84"/>
      <c r="Q18" s="45">
        <f t="shared" si="3"/>
        <v>0</v>
      </c>
      <c r="R18" s="45">
        <v>49600</v>
      </c>
      <c r="S18" s="84"/>
      <c r="T18" s="45">
        <f t="shared" si="4"/>
        <v>0</v>
      </c>
    </row>
    <row r="19" spans="1:20" ht="33.950000000000003" customHeight="1" x14ac:dyDescent="0.15">
      <c r="A19" s="24">
        <v>7</v>
      </c>
      <c r="B19" s="4" t="s">
        <v>74</v>
      </c>
      <c r="C19" s="4" t="s">
        <v>75</v>
      </c>
      <c r="D19" s="49">
        <v>54</v>
      </c>
      <c r="E19" s="81"/>
      <c r="F19" s="42">
        <v>0.85</v>
      </c>
      <c r="G19" s="43">
        <v>12</v>
      </c>
      <c r="H19" s="44"/>
      <c r="I19" s="54">
        <f t="shared" si="0"/>
        <v>0</v>
      </c>
      <c r="J19" s="55"/>
      <c r="K19" s="45">
        <f t="shared" si="1"/>
        <v>64300</v>
      </c>
      <c r="L19" s="52">
        <f t="shared" si="2"/>
        <v>0</v>
      </c>
      <c r="M19" s="53"/>
      <c r="N19" s="46"/>
      <c r="O19" s="46">
        <v>21200</v>
      </c>
      <c r="P19" s="84"/>
      <c r="Q19" s="45">
        <f t="shared" si="3"/>
        <v>0</v>
      </c>
      <c r="R19" s="45">
        <v>43100</v>
      </c>
      <c r="S19" s="84"/>
      <c r="T19" s="45">
        <f t="shared" si="4"/>
        <v>0</v>
      </c>
    </row>
    <row r="20" spans="1:20" ht="33.950000000000003" customHeight="1" x14ac:dyDescent="0.15">
      <c r="A20" s="24">
        <v>8</v>
      </c>
      <c r="B20" s="4" t="s">
        <v>58</v>
      </c>
      <c r="C20" s="4" t="s">
        <v>63</v>
      </c>
      <c r="D20" s="49">
        <v>38</v>
      </c>
      <c r="E20" s="81"/>
      <c r="F20" s="42">
        <v>0.85</v>
      </c>
      <c r="G20" s="43">
        <v>12</v>
      </c>
      <c r="H20" s="44"/>
      <c r="I20" s="54">
        <f t="shared" si="0"/>
        <v>0</v>
      </c>
      <c r="J20" s="55"/>
      <c r="K20" s="45">
        <f t="shared" si="1"/>
        <v>20200</v>
      </c>
      <c r="L20" s="52">
        <f t="shared" si="2"/>
        <v>0</v>
      </c>
      <c r="M20" s="53"/>
      <c r="N20" s="46"/>
      <c r="O20" s="46">
        <v>3900</v>
      </c>
      <c r="P20" s="84"/>
      <c r="Q20" s="45">
        <f t="shared" si="3"/>
        <v>0</v>
      </c>
      <c r="R20" s="45">
        <v>16300</v>
      </c>
      <c r="S20" s="84"/>
      <c r="T20" s="45">
        <f t="shared" si="4"/>
        <v>0</v>
      </c>
    </row>
    <row r="21" spans="1:20" ht="33.950000000000003" customHeight="1" x14ac:dyDescent="0.15">
      <c r="A21" s="24">
        <v>9</v>
      </c>
      <c r="B21" s="4" t="s">
        <v>55</v>
      </c>
      <c r="C21" s="4" t="s">
        <v>60</v>
      </c>
      <c r="D21" s="49">
        <v>67</v>
      </c>
      <c r="E21" s="81"/>
      <c r="F21" s="42">
        <v>0.85</v>
      </c>
      <c r="G21" s="43">
        <v>12</v>
      </c>
      <c r="H21" s="44"/>
      <c r="I21" s="54">
        <f t="shared" si="0"/>
        <v>0</v>
      </c>
      <c r="J21" s="55"/>
      <c r="K21" s="45">
        <f t="shared" si="1"/>
        <v>154600</v>
      </c>
      <c r="L21" s="52">
        <f t="shared" si="2"/>
        <v>0</v>
      </c>
      <c r="M21" s="53"/>
      <c r="N21" s="46"/>
      <c r="O21" s="46">
        <v>42300</v>
      </c>
      <c r="P21" s="84"/>
      <c r="Q21" s="45">
        <f t="shared" si="3"/>
        <v>0</v>
      </c>
      <c r="R21" s="45">
        <v>112300</v>
      </c>
      <c r="S21" s="84"/>
      <c r="T21" s="45">
        <f t="shared" si="4"/>
        <v>0</v>
      </c>
    </row>
    <row r="22" spans="1:20" ht="33.950000000000003" customHeight="1" x14ac:dyDescent="0.15">
      <c r="A22" s="24">
        <v>10</v>
      </c>
      <c r="B22" s="4" t="s">
        <v>6</v>
      </c>
      <c r="C22" s="4" t="s">
        <v>14</v>
      </c>
      <c r="D22" s="49">
        <v>146</v>
      </c>
      <c r="E22" s="81"/>
      <c r="F22" s="42">
        <v>0.85</v>
      </c>
      <c r="G22" s="43">
        <v>12</v>
      </c>
      <c r="H22" s="44"/>
      <c r="I22" s="54">
        <f t="shared" si="0"/>
        <v>0</v>
      </c>
      <c r="J22" s="55"/>
      <c r="K22" s="45">
        <f t="shared" si="1"/>
        <v>219100</v>
      </c>
      <c r="L22" s="52">
        <f t="shared" si="2"/>
        <v>0</v>
      </c>
      <c r="M22" s="53"/>
      <c r="N22" s="46"/>
      <c r="O22" s="46">
        <v>60700</v>
      </c>
      <c r="P22" s="84"/>
      <c r="Q22" s="45">
        <f t="shared" si="3"/>
        <v>0</v>
      </c>
      <c r="R22" s="45">
        <v>158400</v>
      </c>
      <c r="S22" s="84"/>
      <c r="T22" s="45">
        <f t="shared" si="4"/>
        <v>0</v>
      </c>
    </row>
    <row r="23" spans="1:20" ht="33.950000000000003" customHeight="1" x14ac:dyDescent="0.15">
      <c r="A23" s="24">
        <v>11</v>
      </c>
      <c r="B23" s="4" t="s">
        <v>7</v>
      </c>
      <c r="C23" s="4" t="s">
        <v>15</v>
      </c>
      <c r="D23" s="49">
        <v>182</v>
      </c>
      <c r="E23" s="81"/>
      <c r="F23" s="42">
        <v>0.85</v>
      </c>
      <c r="G23" s="43">
        <v>12</v>
      </c>
      <c r="H23" s="44"/>
      <c r="I23" s="54">
        <f t="shared" si="0"/>
        <v>0</v>
      </c>
      <c r="J23" s="55"/>
      <c r="K23" s="45">
        <f t="shared" si="1"/>
        <v>225200</v>
      </c>
      <c r="L23" s="52">
        <f t="shared" si="2"/>
        <v>0</v>
      </c>
      <c r="M23" s="53"/>
      <c r="N23" s="46"/>
      <c r="O23" s="46">
        <v>65900</v>
      </c>
      <c r="P23" s="84"/>
      <c r="Q23" s="45">
        <f t="shared" si="3"/>
        <v>0</v>
      </c>
      <c r="R23" s="45">
        <v>159300</v>
      </c>
      <c r="S23" s="84"/>
      <c r="T23" s="45">
        <f t="shared" si="4"/>
        <v>0</v>
      </c>
    </row>
    <row r="24" spans="1:20" ht="33.950000000000003" customHeight="1" x14ac:dyDescent="0.15">
      <c r="A24" s="24">
        <v>12</v>
      </c>
      <c r="B24" s="4" t="s">
        <v>8</v>
      </c>
      <c r="C24" s="4" t="s">
        <v>16</v>
      </c>
      <c r="D24" s="49">
        <v>141</v>
      </c>
      <c r="E24" s="81"/>
      <c r="F24" s="42">
        <v>0.85</v>
      </c>
      <c r="G24" s="43">
        <v>12</v>
      </c>
      <c r="H24" s="44"/>
      <c r="I24" s="54">
        <f t="shared" si="0"/>
        <v>0</v>
      </c>
      <c r="J24" s="55"/>
      <c r="K24" s="45">
        <f t="shared" si="1"/>
        <v>177400</v>
      </c>
      <c r="L24" s="52">
        <f t="shared" si="2"/>
        <v>0</v>
      </c>
      <c r="M24" s="53"/>
      <c r="N24" s="46"/>
      <c r="O24" s="46">
        <v>49900</v>
      </c>
      <c r="P24" s="84"/>
      <c r="Q24" s="45">
        <f t="shared" si="3"/>
        <v>0</v>
      </c>
      <c r="R24" s="45">
        <v>127500</v>
      </c>
      <c r="S24" s="84"/>
      <c r="T24" s="45">
        <f t="shared" si="4"/>
        <v>0</v>
      </c>
    </row>
    <row r="25" spans="1:20" ht="33.950000000000003" customHeight="1" x14ac:dyDescent="0.15">
      <c r="A25" s="24">
        <v>13</v>
      </c>
      <c r="B25" s="4" t="s">
        <v>17</v>
      </c>
      <c r="C25" s="4" t="s">
        <v>18</v>
      </c>
      <c r="D25" s="49">
        <v>111</v>
      </c>
      <c r="E25" s="81"/>
      <c r="F25" s="42">
        <v>0.85</v>
      </c>
      <c r="G25" s="43">
        <v>12</v>
      </c>
      <c r="H25" s="44"/>
      <c r="I25" s="54">
        <f t="shared" si="0"/>
        <v>0</v>
      </c>
      <c r="J25" s="55"/>
      <c r="K25" s="45">
        <f t="shared" si="1"/>
        <v>149300</v>
      </c>
      <c r="L25" s="52">
        <f t="shared" si="2"/>
        <v>0</v>
      </c>
      <c r="M25" s="53"/>
      <c r="N25" s="46"/>
      <c r="O25" s="46">
        <v>41600</v>
      </c>
      <c r="P25" s="84"/>
      <c r="Q25" s="45">
        <f t="shared" si="3"/>
        <v>0</v>
      </c>
      <c r="R25" s="45">
        <v>107700</v>
      </c>
      <c r="S25" s="84"/>
      <c r="T25" s="45">
        <f t="shared" si="4"/>
        <v>0</v>
      </c>
    </row>
    <row r="26" spans="1:20" ht="33.950000000000003" customHeight="1" x14ac:dyDescent="0.15">
      <c r="A26" s="24">
        <v>14</v>
      </c>
      <c r="B26" s="4" t="s">
        <v>9</v>
      </c>
      <c r="C26" s="4" t="s">
        <v>19</v>
      </c>
      <c r="D26" s="49">
        <v>93</v>
      </c>
      <c r="E26" s="81"/>
      <c r="F26" s="42">
        <v>0.85</v>
      </c>
      <c r="G26" s="43">
        <v>12</v>
      </c>
      <c r="H26" s="44"/>
      <c r="I26" s="54">
        <f t="shared" si="0"/>
        <v>0</v>
      </c>
      <c r="J26" s="55"/>
      <c r="K26" s="45">
        <f t="shared" si="1"/>
        <v>128000</v>
      </c>
      <c r="L26" s="52">
        <f t="shared" si="2"/>
        <v>0</v>
      </c>
      <c r="M26" s="53"/>
      <c r="N26" s="46"/>
      <c r="O26" s="46">
        <v>41400</v>
      </c>
      <c r="P26" s="84"/>
      <c r="Q26" s="45">
        <f t="shared" si="3"/>
        <v>0</v>
      </c>
      <c r="R26" s="45">
        <v>86600</v>
      </c>
      <c r="S26" s="84"/>
      <c r="T26" s="45">
        <f t="shared" si="4"/>
        <v>0</v>
      </c>
    </row>
    <row r="27" spans="1:20" ht="33.950000000000003" customHeight="1" x14ac:dyDescent="0.15">
      <c r="A27" s="24">
        <v>15</v>
      </c>
      <c r="B27" s="4" t="s">
        <v>10</v>
      </c>
      <c r="C27" s="4" t="s">
        <v>20</v>
      </c>
      <c r="D27" s="49">
        <v>102</v>
      </c>
      <c r="E27" s="81"/>
      <c r="F27" s="42">
        <v>0.85</v>
      </c>
      <c r="G27" s="43">
        <v>12</v>
      </c>
      <c r="H27" s="44"/>
      <c r="I27" s="54">
        <f t="shared" si="0"/>
        <v>0</v>
      </c>
      <c r="J27" s="55"/>
      <c r="K27" s="45">
        <f t="shared" si="1"/>
        <v>133600</v>
      </c>
      <c r="L27" s="52">
        <f t="shared" si="2"/>
        <v>0</v>
      </c>
      <c r="M27" s="53"/>
      <c r="N27" s="46"/>
      <c r="O27" s="46">
        <v>41200</v>
      </c>
      <c r="P27" s="84"/>
      <c r="Q27" s="45">
        <f t="shared" si="3"/>
        <v>0</v>
      </c>
      <c r="R27" s="45">
        <v>92400</v>
      </c>
      <c r="S27" s="84"/>
      <c r="T27" s="45">
        <f t="shared" si="4"/>
        <v>0</v>
      </c>
    </row>
    <row r="28" spans="1:20" ht="33.950000000000003" customHeight="1" x14ac:dyDescent="0.15">
      <c r="A28" s="24">
        <v>16</v>
      </c>
      <c r="B28" s="4" t="s">
        <v>12</v>
      </c>
      <c r="C28" s="4" t="s">
        <v>22</v>
      </c>
      <c r="D28" s="49">
        <v>138</v>
      </c>
      <c r="E28" s="81"/>
      <c r="F28" s="42">
        <v>0.85</v>
      </c>
      <c r="G28" s="43">
        <v>12</v>
      </c>
      <c r="H28" s="44"/>
      <c r="I28" s="54">
        <f t="shared" si="0"/>
        <v>0</v>
      </c>
      <c r="J28" s="55"/>
      <c r="K28" s="45">
        <f t="shared" si="1"/>
        <v>187000</v>
      </c>
      <c r="L28" s="52">
        <f t="shared" si="2"/>
        <v>0</v>
      </c>
      <c r="M28" s="53"/>
      <c r="N28" s="46"/>
      <c r="O28" s="46">
        <v>53000</v>
      </c>
      <c r="P28" s="84"/>
      <c r="Q28" s="45">
        <f t="shared" si="3"/>
        <v>0</v>
      </c>
      <c r="R28" s="45">
        <v>134000</v>
      </c>
      <c r="S28" s="84"/>
      <c r="T28" s="45">
        <f t="shared" si="4"/>
        <v>0</v>
      </c>
    </row>
    <row r="29" spans="1:20" ht="33.950000000000003" customHeight="1" x14ac:dyDescent="0.15">
      <c r="A29" s="24">
        <v>17</v>
      </c>
      <c r="B29" s="4" t="s">
        <v>23</v>
      </c>
      <c r="C29" s="4" t="s">
        <v>24</v>
      </c>
      <c r="D29" s="49">
        <v>186</v>
      </c>
      <c r="E29" s="81"/>
      <c r="F29" s="42">
        <v>0.85</v>
      </c>
      <c r="G29" s="43">
        <v>12</v>
      </c>
      <c r="H29" s="44"/>
      <c r="I29" s="54">
        <f t="shared" si="0"/>
        <v>0</v>
      </c>
      <c r="J29" s="55"/>
      <c r="K29" s="45">
        <f t="shared" si="1"/>
        <v>208200</v>
      </c>
      <c r="L29" s="52">
        <f t="shared" si="2"/>
        <v>0</v>
      </c>
      <c r="M29" s="53"/>
      <c r="N29" s="46"/>
      <c r="O29" s="46">
        <v>55000</v>
      </c>
      <c r="P29" s="84"/>
      <c r="Q29" s="45">
        <f t="shared" si="3"/>
        <v>0</v>
      </c>
      <c r="R29" s="45">
        <v>153200</v>
      </c>
      <c r="S29" s="84"/>
      <c r="T29" s="45">
        <f t="shared" si="4"/>
        <v>0</v>
      </c>
    </row>
    <row r="30" spans="1:20" ht="33.950000000000003" customHeight="1" x14ac:dyDescent="0.15">
      <c r="A30" s="24">
        <v>18</v>
      </c>
      <c r="B30" s="4" t="s">
        <v>11</v>
      </c>
      <c r="C30" s="4" t="s">
        <v>21</v>
      </c>
      <c r="D30" s="49">
        <v>79</v>
      </c>
      <c r="E30" s="81"/>
      <c r="F30" s="42">
        <v>0.85</v>
      </c>
      <c r="G30" s="43">
        <v>12</v>
      </c>
      <c r="H30" s="44"/>
      <c r="I30" s="54">
        <f t="shared" si="0"/>
        <v>0</v>
      </c>
      <c r="J30" s="55"/>
      <c r="K30" s="45">
        <f t="shared" si="1"/>
        <v>98500</v>
      </c>
      <c r="L30" s="52">
        <f t="shared" si="2"/>
        <v>0</v>
      </c>
      <c r="M30" s="53"/>
      <c r="N30" s="46"/>
      <c r="O30" s="46">
        <v>27600</v>
      </c>
      <c r="P30" s="84"/>
      <c r="Q30" s="45">
        <f t="shared" si="3"/>
        <v>0</v>
      </c>
      <c r="R30" s="45">
        <v>70900</v>
      </c>
      <c r="S30" s="84"/>
      <c r="T30" s="45">
        <f t="shared" si="4"/>
        <v>0</v>
      </c>
    </row>
    <row r="31" spans="1:20" ht="33.950000000000003" customHeight="1" x14ac:dyDescent="0.15">
      <c r="A31" s="24">
        <v>19</v>
      </c>
      <c r="B31" s="4" t="s">
        <v>67</v>
      </c>
      <c r="C31" s="4" t="s">
        <v>68</v>
      </c>
      <c r="D31" s="49">
        <v>153</v>
      </c>
      <c r="E31" s="81"/>
      <c r="F31" s="42">
        <v>0.85</v>
      </c>
      <c r="G31" s="43">
        <v>12</v>
      </c>
      <c r="H31" s="44"/>
      <c r="I31" s="54">
        <f t="shared" si="0"/>
        <v>0</v>
      </c>
      <c r="J31" s="55"/>
      <c r="K31" s="45">
        <f t="shared" si="1"/>
        <v>215900</v>
      </c>
      <c r="L31" s="52">
        <f t="shared" si="2"/>
        <v>0</v>
      </c>
      <c r="M31" s="53"/>
      <c r="N31" s="46"/>
      <c r="O31" s="46">
        <v>58500</v>
      </c>
      <c r="P31" s="84"/>
      <c r="Q31" s="45">
        <f t="shared" si="3"/>
        <v>0</v>
      </c>
      <c r="R31" s="45">
        <v>157400</v>
      </c>
      <c r="S31" s="84"/>
      <c r="T31" s="45">
        <f t="shared" si="4"/>
        <v>0</v>
      </c>
    </row>
    <row r="32" spans="1:20" ht="33.950000000000003" customHeight="1" x14ac:dyDescent="0.15">
      <c r="A32" s="24">
        <v>20</v>
      </c>
      <c r="B32" s="4" t="s">
        <v>25</v>
      </c>
      <c r="C32" s="4" t="s">
        <v>26</v>
      </c>
      <c r="D32" s="49">
        <v>167</v>
      </c>
      <c r="E32" s="81"/>
      <c r="F32" s="42">
        <v>0.85</v>
      </c>
      <c r="G32" s="43">
        <v>12</v>
      </c>
      <c r="H32" s="44"/>
      <c r="I32" s="54">
        <f t="shared" si="0"/>
        <v>0</v>
      </c>
      <c r="J32" s="55"/>
      <c r="K32" s="45">
        <f t="shared" si="1"/>
        <v>233500</v>
      </c>
      <c r="L32" s="52">
        <f t="shared" si="2"/>
        <v>0</v>
      </c>
      <c r="M32" s="53"/>
      <c r="N32" s="46"/>
      <c r="O32" s="46">
        <v>66100</v>
      </c>
      <c r="P32" s="84"/>
      <c r="Q32" s="45">
        <f t="shared" si="3"/>
        <v>0</v>
      </c>
      <c r="R32" s="45">
        <v>167400</v>
      </c>
      <c r="S32" s="84"/>
      <c r="T32" s="45">
        <f t="shared" si="4"/>
        <v>0</v>
      </c>
    </row>
    <row r="33" spans="1:20" ht="33.950000000000003" customHeight="1" x14ac:dyDescent="0.15">
      <c r="A33" s="24">
        <v>21</v>
      </c>
      <c r="B33" s="4" t="s">
        <v>27</v>
      </c>
      <c r="C33" s="4" t="s">
        <v>28</v>
      </c>
      <c r="D33" s="49">
        <v>85</v>
      </c>
      <c r="E33" s="81"/>
      <c r="F33" s="42">
        <v>0.85</v>
      </c>
      <c r="G33" s="43">
        <v>12</v>
      </c>
      <c r="H33" s="44"/>
      <c r="I33" s="54">
        <f t="shared" si="0"/>
        <v>0</v>
      </c>
      <c r="J33" s="55"/>
      <c r="K33" s="45">
        <f t="shared" si="1"/>
        <v>74500</v>
      </c>
      <c r="L33" s="52">
        <f t="shared" si="2"/>
        <v>0</v>
      </c>
      <c r="M33" s="53"/>
      <c r="N33" s="46"/>
      <c r="O33" s="46">
        <v>22200</v>
      </c>
      <c r="P33" s="84"/>
      <c r="Q33" s="45">
        <f t="shared" si="3"/>
        <v>0</v>
      </c>
      <c r="R33" s="45">
        <v>52300</v>
      </c>
      <c r="S33" s="84"/>
      <c r="T33" s="45">
        <f t="shared" si="4"/>
        <v>0</v>
      </c>
    </row>
    <row r="34" spans="1:20" ht="33.950000000000003" customHeight="1" x14ac:dyDescent="0.15">
      <c r="A34" s="24">
        <v>22</v>
      </c>
      <c r="B34" s="4" t="s">
        <v>72</v>
      </c>
      <c r="C34" s="4" t="s">
        <v>29</v>
      </c>
      <c r="D34" s="49">
        <v>192</v>
      </c>
      <c r="E34" s="81"/>
      <c r="F34" s="42">
        <v>0.85</v>
      </c>
      <c r="G34" s="43">
        <v>12</v>
      </c>
      <c r="H34" s="44"/>
      <c r="I34" s="54">
        <f t="shared" si="0"/>
        <v>0</v>
      </c>
      <c r="J34" s="55"/>
      <c r="K34" s="45">
        <f t="shared" si="1"/>
        <v>226900</v>
      </c>
      <c r="L34" s="52">
        <f t="shared" si="2"/>
        <v>0</v>
      </c>
      <c r="M34" s="53"/>
      <c r="N34" s="46"/>
      <c r="O34" s="46">
        <v>69700</v>
      </c>
      <c r="P34" s="84"/>
      <c r="Q34" s="45">
        <f t="shared" si="3"/>
        <v>0</v>
      </c>
      <c r="R34" s="45">
        <v>157200</v>
      </c>
      <c r="S34" s="84"/>
      <c r="T34" s="45">
        <f t="shared" si="4"/>
        <v>0</v>
      </c>
    </row>
    <row r="35" spans="1:20" ht="33.950000000000003" customHeight="1" x14ac:dyDescent="0.15">
      <c r="A35" s="24">
        <v>23</v>
      </c>
      <c r="B35" s="4" t="s">
        <v>0</v>
      </c>
      <c r="C35" s="4" t="s">
        <v>31</v>
      </c>
      <c r="D35" s="49">
        <v>111</v>
      </c>
      <c r="E35" s="81"/>
      <c r="F35" s="42">
        <v>0.85</v>
      </c>
      <c r="G35" s="43">
        <v>12</v>
      </c>
      <c r="H35" s="44"/>
      <c r="I35" s="54">
        <f t="shared" si="0"/>
        <v>0</v>
      </c>
      <c r="J35" s="55"/>
      <c r="K35" s="45">
        <f t="shared" si="1"/>
        <v>103200</v>
      </c>
      <c r="L35" s="52">
        <f t="shared" si="2"/>
        <v>0</v>
      </c>
      <c r="M35" s="53"/>
      <c r="N35" s="46"/>
      <c r="O35" s="46">
        <v>30100</v>
      </c>
      <c r="P35" s="84"/>
      <c r="Q35" s="45">
        <f t="shared" si="3"/>
        <v>0</v>
      </c>
      <c r="R35" s="45">
        <v>73100</v>
      </c>
      <c r="S35" s="84"/>
      <c r="T35" s="45">
        <f t="shared" si="4"/>
        <v>0</v>
      </c>
    </row>
    <row r="36" spans="1:20" ht="33.950000000000003" customHeight="1" x14ac:dyDescent="0.15">
      <c r="A36" s="24">
        <v>24</v>
      </c>
      <c r="B36" s="4" t="s">
        <v>57</v>
      </c>
      <c r="C36" s="4" t="s">
        <v>62</v>
      </c>
      <c r="D36" s="49">
        <v>59</v>
      </c>
      <c r="E36" s="81"/>
      <c r="F36" s="42">
        <v>0.85</v>
      </c>
      <c r="G36" s="43">
        <v>12</v>
      </c>
      <c r="H36" s="44"/>
      <c r="I36" s="54">
        <f t="shared" si="0"/>
        <v>0</v>
      </c>
      <c r="J36" s="55"/>
      <c r="K36" s="45">
        <f t="shared" si="1"/>
        <v>36100</v>
      </c>
      <c r="L36" s="52">
        <f t="shared" si="2"/>
        <v>0</v>
      </c>
      <c r="M36" s="53"/>
      <c r="N36" s="46"/>
      <c r="O36" s="46">
        <v>16300</v>
      </c>
      <c r="P36" s="84"/>
      <c r="Q36" s="45">
        <f t="shared" si="3"/>
        <v>0</v>
      </c>
      <c r="R36" s="45">
        <v>19800</v>
      </c>
      <c r="S36" s="84"/>
      <c r="T36" s="45">
        <f t="shared" si="4"/>
        <v>0</v>
      </c>
    </row>
    <row r="37" spans="1:20" ht="33.950000000000003" customHeight="1" x14ac:dyDescent="0.15">
      <c r="A37" s="24">
        <v>25</v>
      </c>
      <c r="B37" s="4" t="s">
        <v>5</v>
      </c>
      <c r="C37" s="4" t="s">
        <v>80</v>
      </c>
      <c r="D37" s="49">
        <v>164</v>
      </c>
      <c r="E37" s="81"/>
      <c r="F37" s="42">
        <v>0.85</v>
      </c>
      <c r="G37" s="43">
        <v>12</v>
      </c>
      <c r="H37" s="44"/>
      <c r="I37" s="54">
        <f t="shared" si="0"/>
        <v>0</v>
      </c>
      <c r="J37" s="55"/>
      <c r="K37" s="45">
        <f>O37+R37</f>
        <v>332900</v>
      </c>
      <c r="L37" s="52">
        <f t="shared" si="2"/>
        <v>0</v>
      </c>
      <c r="M37" s="53"/>
      <c r="N37" s="46"/>
      <c r="O37" s="46">
        <v>81700</v>
      </c>
      <c r="P37" s="84"/>
      <c r="Q37" s="45">
        <f t="shared" si="3"/>
        <v>0</v>
      </c>
      <c r="R37" s="45">
        <v>251200</v>
      </c>
      <c r="S37" s="84"/>
      <c r="T37" s="45">
        <f t="shared" si="4"/>
        <v>0</v>
      </c>
    </row>
    <row r="38" spans="1:20" ht="33.950000000000003" customHeight="1" x14ac:dyDescent="0.15">
      <c r="A38" s="24">
        <v>26</v>
      </c>
      <c r="B38" s="4" t="s">
        <v>3</v>
      </c>
      <c r="C38" s="4" t="s">
        <v>79</v>
      </c>
      <c r="D38" s="49">
        <v>112</v>
      </c>
      <c r="E38" s="81"/>
      <c r="F38" s="42">
        <v>0.85</v>
      </c>
      <c r="G38" s="43">
        <v>12</v>
      </c>
      <c r="H38" s="44"/>
      <c r="I38" s="54">
        <f t="shared" si="0"/>
        <v>0</v>
      </c>
      <c r="J38" s="55"/>
      <c r="K38" s="45">
        <f>O38+R38</f>
        <v>141400</v>
      </c>
      <c r="L38" s="52">
        <f t="shared" si="2"/>
        <v>0</v>
      </c>
      <c r="M38" s="53"/>
      <c r="N38" s="46"/>
      <c r="O38" s="46">
        <v>41000</v>
      </c>
      <c r="P38" s="84"/>
      <c r="Q38" s="45">
        <f t="shared" si="3"/>
        <v>0</v>
      </c>
      <c r="R38" s="45">
        <v>100400</v>
      </c>
      <c r="S38" s="84"/>
      <c r="T38" s="45">
        <f t="shared" si="4"/>
        <v>0</v>
      </c>
    </row>
    <row r="39" spans="1:20" ht="33.950000000000003" customHeight="1" x14ac:dyDescent="0.15">
      <c r="A39" s="70">
        <v>27</v>
      </c>
      <c r="B39" s="72" t="s">
        <v>2</v>
      </c>
      <c r="C39" s="72" t="s">
        <v>40</v>
      </c>
      <c r="D39" s="98">
        <v>98</v>
      </c>
      <c r="E39" s="81"/>
      <c r="F39" s="42">
        <v>0.85</v>
      </c>
      <c r="G39" s="43">
        <v>8</v>
      </c>
      <c r="H39" s="44"/>
      <c r="I39" s="54">
        <f>ROUNDDOWN(D39*$E$13*F39*G39-H39,0)</f>
        <v>0</v>
      </c>
      <c r="J39" s="55"/>
      <c r="K39" s="74">
        <f>O39+R39</f>
        <v>11600</v>
      </c>
      <c r="L39" s="76">
        <f t="shared" si="2"/>
        <v>0</v>
      </c>
      <c r="M39" s="77"/>
      <c r="N39" s="47"/>
      <c r="O39" s="74">
        <v>6700</v>
      </c>
      <c r="P39" s="84"/>
      <c r="Q39" s="74">
        <f t="shared" si="3"/>
        <v>0</v>
      </c>
      <c r="R39" s="74">
        <v>4900</v>
      </c>
      <c r="S39" s="84"/>
      <c r="T39" s="74">
        <f t="shared" si="4"/>
        <v>0</v>
      </c>
    </row>
    <row r="40" spans="1:20" ht="33.950000000000003" customHeight="1" x14ac:dyDescent="0.15">
      <c r="A40" s="71"/>
      <c r="B40" s="73"/>
      <c r="C40" s="73"/>
      <c r="D40" s="99"/>
      <c r="E40" s="81"/>
      <c r="F40" s="48">
        <v>0.5</v>
      </c>
      <c r="G40" s="49">
        <v>4</v>
      </c>
      <c r="H40" s="50"/>
      <c r="I40" s="54">
        <f>ROUNDDOWN(D39*$E$13*F40*G40-H40,0)</f>
        <v>0</v>
      </c>
      <c r="J40" s="55"/>
      <c r="K40" s="75"/>
      <c r="L40" s="78">
        <f t="shared" si="2"/>
        <v>0</v>
      </c>
      <c r="M40" s="79"/>
      <c r="N40" s="51"/>
      <c r="O40" s="75"/>
      <c r="P40" s="84"/>
      <c r="Q40" s="75">
        <f t="shared" si="3"/>
        <v>0</v>
      </c>
      <c r="R40" s="75"/>
      <c r="S40" s="84"/>
      <c r="T40" s="75">
        <f t="shared" si="4"/>
        <v>0</v>
      </c>
    </row>
    <row r="41" spans="1:20" ht="33.950000000000003" customHeight="1" x14ac:dyDescent="0.15">
      <c r="A41" s="70">
        <v>28</v>
      </c>
      <c r="B41" s="72" t="s">
        <v>4</v>
      </c>
      <c r="C41" s="72" t="s">
        <v>41</v>
      </c>
      <c r="D41" s="98">
        <v>109</v>
      </c>
      <c r="E41" s="81"/>
      <c r="F41" s="42">
        <v>0.85</v>
      </c>
      <c r="G41" s="43">
        <v>8</v>
      </c>
      <c r="H41" s="44"/>
      <c r="I41" s="54">
        <f t="shared" si="0"/>
        <v>0</v>
      </c>
      <c r="J41" s="55"/>
      <c r="K41" s="74">
        <f>O41+R41</f>
        <v>7000</v>
      </c>
      <c r="L41" s="76">
        <f>Q41+T41-N41</f>
        <v>0</v>
      </c>
      <c r="M41" s="77"/>
      <c r="N41" s="47"/>
      <c r="O41" s="74">
        <v>3600</v>
      </c>
      <c r="P41" s="84"/>
      <c r="Q41" s="74">
        <f t="shared" si="3"/>
        <v>0</v>
      </c>
      <c r="R41" s="74">
        <v>3400</v>
      </c>
      <c r="S41" s="84"/>
      <c r="T41" s="74">
        <f t="shared" si="4"/>
        <v>0</v>
      </c>
    </row>
    <row r="42" spans="1:20" ht="33.950000000000003" customHeight="1" x14ac:dyDescent="0.15">
      <c r="A42" s="71"/>
      <c r="B42" s="73"/>
      <c r="C42" s="73"/>
      <c r="D42" s="99"/>
      <c r="E42" s="81"/>
      <c r="F42" s="48">
        <v>0.5</v>
      </c>
      <c r="G42" s="49">
        <v>4</v>
      </c>
      <c r="H42" s="50"/>
      <c r="I42" s="54">
        <f>ROUNDDOWN(D41*$E$13*F42*G42-H42,0)</f>
        <v>0</v>
      </c>
      <c r="J42" s="55"/>
      <c r="K42" s="75"/>
      <c r="L42" s="78">
        <f t="shared" si="2"/>
        <v>0</v>
      </c>
      <c r="M42" s="79"/>
      <c r="N42" s="51"/>
      <c r="O42" s="75"/>
      <c r="P42" s="84"/>
      <c r="Q42" s="75">
        <f t="shared" si="3"/>
        <v>0</v>
      </c>
      <c r="R42" s="75"/>
      <c r="S42" s="84"/>
      <c r="T42" s="75">
        <f t="shared" si="4"/>
        <v>0</v>
      </c>
    </row>
    <row r="43" spans="1:20" ht="33.950000000000003" customHeight="1" x14ac:dyDescent="0.15">
      <c r="A43" s="24">
        <v>29</v>
      </c>
      <c r="B43" s="4" t="s">
        <v>47</v>
      </c>
      <c r="C43" s="4" t="s">
        <v>48</v>
      </c>
      <c r="D43" s="49">
        <v>84</v>
      </c>
      <c r="E43" s="81"/>
      <c r="F43" s="42">
        <v>0.85</v>
      </c>
      <c r="G43" s="43">
        <v>12</v>
      </c>
      <c r="H43" s="44"/>
      <c r="I43" s="54">
        <f>ROUNDDOWN(D43*$E$13*F43*G43-H43,0)</f>
        <v>0</v>
      </c>
      <c r="J43" s="55"/>
      <c r="K43" s="45">
        <f>O43+R43</f>
        <v>173300</v>
      </c>
      <c r="L43" s="52">
        <f>Q43+T43-N43</f>
        <v>0</v>
      </c>
      <c r="M43" s="53"/>
      <c r="N43" s="46"/>
      <c r="O43" s="46">
        <v>54200</v>
      </c>
      <c r="P43" s="84"/>
      <c r="Q43" s="45">
        <f>ROUNDDOWN(O43*$P$13,0)</f>
        <v>0</v>
      </c>
      <c r="R43" s="45">
        <v>119100</v>
      </c>
      <c r="S43" s="84"/>
      <c r="T43" s="45">
        <f t="shared" si="4"/>
        <v>0</v>
      </c>
    </row>
    <row r="44" spans="1:20" ht="33.950000000000003" customHeight="1" x14ac:dyDescent="0.15">
      <c r="A44" s="24">
        <v>30</v>
      </c>
      <c r="B44" s="4" t="s">
        <v>70</v>
      </c>
      <c r="C44" s="4" t="s">
        <v>71</v>
      </c>
      <c r="D44" s="49">
        <v>64</v>
      </c>
      <c r="E44" s="81"/>
      <c r="F44" s="42">
        <v>0.85</v>
      </c>
      <c r="G44" s="43">
        <v>12</v>
      </c>
      <c r="H44" s="44"/>
      <c r="I44" s="54">
        <f t="shared" ref="I44" si="5">ROUNDDOWN(D44*$E$13*F44*G44-H44,0)</f>
        <v>0</v>
      </c>
      <c r="J44" s="55"/>
      <c r="K44" s="45">
        <f t="shared" ref="K44" si="6">O44+R44</f>
        <v>144300</v>
      </c>
      <c r="L44" s="52">
        <f t="shared" ref="L44:L45" si="7">Q44+T44-N44</f>
        <v>0</v>
      </c>
      <c r="M44" s="53"/>
      <c r="N44" s="46"/>
      <c r="O44" s="46">
        <v>40900</v>
      </c>
      <c r="P44" s="84"/>
      <c r="Q44" s="45">
        <f t="shared" ref="Q44:Q45" si="8">ROUNDDOWN(O44*$P$13,0)</f>
        <v>0</v>
      </c>
      <c r="R44" s="46">
        <v>103400</v>
      </c>
      <c r="S44" s="84"/>
      <c r="T44" s="45">
        <f t="shared" si="4"/>
        <v>0</v>
      </c>
    </row>
    <row r="45" spans="1:20" ht="33.950000000000003" customHeight="1" x14ac:dyDescent="0.15">
      <c r="A45" s="24">
        <v>31</v>
      </c>
      <c r="B45" s="4" t="s">
        <v>76</v>
      </c>
      <c r="C45" s="4" t="s">
        <v>78</v>
      </c>
      <c r="D45" s="49">
        <v>318</v>
      </c>
      <c r="E45" s="82"/>
      <c r="F45" s="42">
        <v>0.85</v>
      </c>
      <c r="G45" s="43">
        <v>12</v>
      </c>
      <c r="H45" s="44"/>
      <c r="I45" s="54">
        <f>ROUNDDOWN(D45*$E$13*F45*G45-H45,0)</f>
        <v>0</v>
      </c>
      <c r="J45" s="55"/>
      <c r="K45" s="45">
        <f>O45+R45</f>
        <v>616500</v>
      </c>
      <c r="L45" s="52">
        <f t="shared" si="7"/>
        <v>0</v>
      </c>
      <c r="M45" s="53"/>
      <c r="N45" s="46"/>
      <c r="O45" s="46">
        <v>182800</v>
      </c>
      <c r="P45" s="85"/>
      <c r="Q45" s="45">
        <f t="shared" si="8"/>
        <v>0</v>
      </c>
      <c r="R45" s="46">
        <v>433700</v>
      </c>
      <c r="S45" s="85"/>
      <c r="T45" s="45">
        <f t="shared" si="4"/>
        <v>0</v>
      </c>
    </row>
    <row r="46" spans="1:20" ht="33.950000000000003" customHeight="1" x14ac:dyDescent="0.15">
      <c r="A46" s="86" t="s">
        <v>32</v>
      </c>
      <c r="B46" s="86"/>
      <c r="C46" s="86"/>
      <c r="D46" s="5">
        <f>SUM(D13:D45)</f>
        <v>3472</v>
      </c>
      <c r="E46" s="7"/>
      <c r="F46" s="7"/>
      <c r="G46" s="7"/>
      <c r="H46" s="7"/>
      <c r="I46" s="8" t="s">
        <v>37</v>
      </c>
      <c r="J46" s="9">
        <f>SUM(I13:J45)</f>
        <v>0</v>
      </c>
      <c r="K46" s="10">
        <f>SUM(K13:K45)</f>
        <v>5085500</v>
      </c>
      <c r="L46" s="11" t="s">
        <v>38</v>
      </c>
      <c r="M46" s="6">
        <f>SUM(L13:M45)</f>
        <v>0</v>
      </c>
      <c r="N46" s="41"/>
      <c r="O46" s="6">
        <f>SUM(O13:O45)</f>
        <v>1471600</v>
      </c>
      <c r="P46" s="12"/>
      <c r="Q46" s="13"/>
      <c r="R46" s="6">
        <f>SUM(R13:R45)</f>
        <v>3613900</v>
      </c>
      <c r="S46" s="13"/>
      <c r="T46" s="13"/>
    </row>
    <row r="47" spans="1:20" ht="33.950000000000003" customHeight="1" x14ac:dyDescent="0.15">
      <c r="A47" s="36" t="s">
        <v>103</v>
      </c>
      <c r="B47" s="37"/>
      <c r="C47" s="37"/>
      <c r="D47" s="37"/>
      <c r="E47" s="37"/>
      <c r="F47" s="33"/>
      <c r="G47" s="33"/>
      <c r="H47" s="33"/>
      <c r="I47" s="33"/>
      <c r="J47" s="33"/>
      <c r="K47" s="33"/>
      <c r="L47" s="33"/>
      <c r="M47" s="33"/>
      <c r="N47" s="15"/>
      <c r="P47" s="87" t="s">
        <v>53</v>
      </c>
      <c r="Q47" s="88"/>
      <c r="R47" s="91">
        <v>0</v>
      </c>
      <c r="S47" s="91"/>
      <c r="T47" s="91"/>
    </row>
    <row r="48" spans="1:20" ht="33.950000000000003" customHeight="1" thickBot="1" x14ac:dyDescent="0.2">
      <c r="A48" s="36" t="s">
        <v>90</v>
      </c>
      <c r="B48" s="35"/>
      <c r="C48" s="35"/>
      <c r="D48" s="35"/>
      <c r="E48" s="35"/>
      <c r="F48" s="34"/>
      <c r="G48" s="34"/>
      <c r="H48" s="34"/>
      <c r="I48" s="34"/>
      <c r="J48" s="34"/>
      <c r="K48" s="34"/>
      <c r="L48" s="34"/>
      <c r="M48" s="34"/>
      <c r="N48" s="16"/>
      <c r="P48" s="89"/>
      <c r="Q48" s="90"/>
      <c r="R48" s="92"/>
      <c r="S48" s="92"/>
      <c r="T48" s="92"/>
    </row>
    <row r="49" spans="1:20" ht="33.950000000000003" customHeight="1" x14ac:dyDescent="0.15">
      <c r="A49" s="36" t="s">
        <v>89</v>
      </c>
      <c r="B49" s="35"/>
      <c r="C49" s="35"/>
      <c r="D49" s="35"/>
      <c r="E49" s="35"/>
      <c r="F49" s="34"/>
      <c r="G49" s="34"/>
      <c r="H49" s="34"/>
      <c r="I49" s="34"/>
      <c r="J49" s="34"/>
      <c r="K49" s="34"/>
      <c r="L49" s="34"/>
      <c r="M49" s="34"/>
      <c r="P49" s="93" t="s">
        <v>52</v>
      </c>
      <c r="Q49" s="94"/>
      <c r="R49" s="96">
        <f>J46+M46+R47</f>
        <v>0</v>
      </c>
      <c r="S49" s="96"/>
      <c r="T49" s="96"/>
    </row>
    <row r="50" spans="1:20" ht="33.950000000000003" customHeight="1" thickBot="1" x14ac:dyDescent="0.2">
      <c r="A50" s="36" t="s">
        <v>91</v>
      </c>
      <c r="B50" s="35"/>
      <c r="C50" s="35"/>
      <c r="D50" s="35"/>
      <c r="E50" s="38" t="s">
        <v>92</v>
      </c>
      <c r="F50" s="34"/>
      <c r="G50" s="34"/>
      <c r="H50" s="34"/>
      <c r="I50" s="34"/>
      <c r="J50" s="34"/>
      <c r="K50" s="34"/>
      <c r="L50" s="34"/>
      <c r="M50" s="34"/>
      <c r="P50" s="95"/>
      <c r="Q50" s="95"/>
      <c r="R50" s="97"/>
      <c r="S50" s="97"/>
      <c r="T50" s="97"/>
    </row>
  </sheetData>
  <mergeCells count="106">
    <mergeCell ref="A46:C46"/>
    <mergeCell ref="L41:M42"/>
    <mergeCell ref="O41:O42"/>
    <mergeCell ref="Q41:Q42"/>
    <mergeCell ref="R41:R42"/>
    <mergeCell ref="P47:Q48"/>
    <mergeCell ref="R47:T48"/>
    <mergeCell ref="P49:Q50"/>
    <mergeCell ref="R49:T50"/>
    <mergeCell ref="I43:J43"/>
    <mergeCell ref="L43:M43"/>
    <mergeCell ref="I44:J44"/>
    <mergeCell ref="I45:J45"/>
    <mergeCell ref="L44:M44"/>
    <mergeCell ref="L45:M45"/>
    <mergeCell ref="O39:O40"/>
    <mergeCell ref="Q39:Q40"/>
    <mergeCell ref="R39:R40"/>
    <mergeCell ref="T39:T40"/>
    <mergeCell ref="I40:J40"/>
    <mergeCell ref="T41:T42"/>
    <mergeCell ref="I42:J42"/>
    <mergeCell ref="A41:A42"/>
    <mergeCell ref="B41:B42"/>
    <mergeCell ref="C41:C42"/>
    <mergeCell ref="D41:D42"/>
    <mergeCell ref="I41:J41"/>
    <mergeCell ref="K41:K42"/>
    <mergeCell ref="P13:P45"/>
    <mergeCell ref="S13:S45"/>
    <mergeCell ref="I17:J17"/>
    <mergeCell ref="L17:M17"/>
    <mergeCell ref="I18:J18"/>
    <mergeCell ref="L18:M18"/>
    <mergeCell ref="I19:J19"/>
    <mergeCell ref="L19:M19"/>
    <mergeCell ref="I20:J20"/>
    <mergeCell ref="L20:M20"/>
    <mergeCell ref="I21:J21"/>
    <mergeCell ref="I37:J37"/>
    <mergeCell ref="L37:M37"/>
    <mergeCell ref="I38:J38"/>
    <mergeCell ref="L38:M38"/>
    <mergeCell ref="A39:A40"/>
    <mergeCell ref="B39:B40"/>
    <mergeCell ref="C39:C40"/>
    <mergeCell ref="D39:D40"/>
    <mergeCell ref="I39:J39"/>
    <mergeCell ref="K39:K40"/>
    <mergeCell ref="L39:M40"/>
    <mergeCell ref="E13:E45"/>
    <mergeCell ref="I13:J13"/>
    <mergeCell ref="L13:M13"/>
    <mergeCell ref="I14:J14"/>
    <mergeCell ref="L14:M14"/>
    <mergeCell ref="I15:J15"/>
    <mergeCell ref="L15:M15"/>
    <mergeCell ref="I16:J16"/>
    <mergeCell ref="L16:M16"/>
    <mergeCell ref="I33:J33"/>
    <mergeCell ref="L33:M33"/>
    <mergeCell ref="I34:J34"/>
    <mergeCell ref="L34:M34"/>
    <mergeCell ref="I35:J35"/>
    <mergeCell ref="L35:M35"/>
    <mergeCell ref="I36:J36"/>
    <mergeCell ref="L36:M36"/>
    <mergeCell ref="I28:J28"/>
    <mergeCell ref="L28:M28"/>
    <mergeCell ref="I29:J29"/>
    <mergeCell ref="L29:M29"/>
    <mergeCell ref="I30:J30"/>
    <mergeCell ref="L30:M30"/>
    <mergeCell ref="I31:J31"/>
    <mergeCell ref="L31:M31"/>
    <mergeCell ref="I32:J32"/>
    <mergeCell ref="L32:M32"/>
    <mergeCell ref="I23:J23"/>
    <mergeCell ref="L23:M23"/>
    <mergeCell ref="I24:J24"/>
    <mergeCell ref="L24:M24"/>
    <mergeCell ref="I25:J25"/>
    <mergeCell ref="L25:M25"/>
    <mergeCell ref="I26:J26"/>
    <mergeCell ref="L26:M26"/>
    <mergeCell ref="I27:J27"/>
    <mergeCell ref="L27:M27"/>
    <mergeCell ref="L21:M21"/>
    <mergeCell ref="I22:J22"/>
    <mergeCell ref="A10:A12"/>
    <mergeCell ref="B10:B12"/>
    <mergeCell ref="C10:C12"/>
    <mergeCell ref="D10:J10"/>
    <mergeCell ref="K10:T10"/>
    <mergeCell ref="D11:D12"/>
    <mergeCell ref="E11:E12"/>
    <mergeCell ref="F11:F12"/>
    <mergeCell ref="G11:G12"/>
    <mergeCell ref="H11:H12"/>
    <mergeCell ref="I11:J12"/>
    <mergeCell ref="K11:K12"/>
    <mergeCell ref="L11:M12"/>
    <mergeCell ref="N11:N12"/>
    <mergeCell ref="O11:Q11"/>
    <mergeCell ref="R11:T11"/>
    <mergeCell ref="L22:M22"/>
  </mergeCells>
  <phoneticPr fontId="6"/>
  <dataValidations count="2">
    <dataValidation imeMode="off" allowBlank="1" showInputMessage="1" showErrorMessage="1" sqref="P49 P51:T65535 D55:H65535 D52:H52 P12:P13 S12:S13 D11:I11 P46:P47 M1:Q3 M4:P4 M5:Q7 P8:S8 S5:S7 T4 J1:J9 D1:I2 R49 M46:N46 N11 R46:S46 D5:I9 F41:H41 D41 O41 Q41:R41 T41 K11:L11 I51:M65535 K9:Q9 K41:L41 N49:N65535 E46:J46 D13:I13 I37:I42 F37:H39 F14:I36 O12:O39 Q12:R39 T12:T39 K13:L39 D14:D39 K43:L46 R43:R45 T43:T46 O43:O65535 D43:D46 Q43:Q46 F43:I45" xr:uid="{00000000-0002-0000-0000-000000000000}"/>
    <dataValidation imeMode="on" allowBlank="1" showInputMessage="1" showErrorMessage="1" sqref="B51:C65535 B1 B47 B5:C10 B41:C41 B13:C39 B43:C45" xr:uid="{00000000-0002-0000-0000-000001000000}"/>
  </dataValidations>
  <printOptions horizontalCentered="1" verticalCentered="1"/>
  <pageMargins left="0.39370078740157483" right="0.39370078740157483" top="0.78740157480314965" bottom="0.78740157480314965" header="0" footer="0"/>
  <pageSetup paperSize="8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JWS0616</dc:creator>
  <cp:lastModifiedBy>JWS25024</cp:lastModifiedBy>
  <cp:lastPrinted>2024-11-14T07:21:57Z</cp:lastPrinted>
  <dcterms:created xsi:type="dcterms:W3CDTF">2013-09-11T00:34:34Z</dcterms:created>
  <dcterms:modified xsi:type="dcterms:W3CDTF">2025-12-10T04:25:52Z</dcterms:modified>
</cp:coreProperties>
</file>